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0.xml" ContentType="application/vnd.openxmlformats-officedocument.drawing+xml"/>
  <Override PartName="/xl/charts/chart39.xml" ContentType="application/vnd.openxmlformats-officedocument.drawingml.chart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2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3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4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5.xml" ContentType="application/vnd.openxmlformats-officedocument.drawing+xml"/>
  <Override PartName="/xl/charts/chart52.xml" ContentType="application/vnd.openxmlformats-officedocument.drawingml.chart+xml"/>
  <Override PartName="/xl/drawings/drawing16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19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20.xml" ContentType="application/vnd.openxmlformats-officedocument.drawing+xml"/>
  <Override PartName="/xl/charts/chart77.xml" ContentType="application/vnd.openxmlformats-officedocument.drawingml.chart+xml"/>
  <Override PartName="/xl/drawings/drawing21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22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23.xml" ContentType="application/vnd.openxmlformats-officedocument.drawing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24.xml" ContentType="application/vnd.openxmlformats-officedocument.drawing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25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3" windowWidth="25787" windowHeight="12073" tabRatio="807" firstSheet="12" activeTab="25"/>
  </bookViews>
  <sheets>
    <sheet name="Содержание" sheetId="9" r:id="rId1"/>
    <sheet name="1.Хлеб" sheetId="1" r:id="rId2"/>
    <sheet name="2.Изделия хлебобулочные" sheetId="4" r:id="rId3"/>
    <sheet name="3.Мясо" sheetId="6" r:id="rId4"/>
    <sheet name="4.Мясо кур" sheetId="10" r:id="rId5"/>
    <sheet name="5.Яйцо" sheetId="24" r:id="rId6"/>
    <sheet name="6.Мясо индеек" sheetId="11" r:id="rId7"/>
    <sheet name="7.Колбаса" sheetId="12" r:id="rId8"/>
    <sheet name="8.Консервы мясо" sheetId="13" r:id="rId9"/>
    <sheet name="9.Молоко" sheetId="14" r:id="rId10"/>
    <sheet name="10.МолокоУльтра" sheetId="15" r:id="rId11"/>
    <sheet name="11.Кефир и пр" sheetId="16" r:id="rId12"/>
    <sheet name="12.Сметана" sheetId="17" r:id="rId13"/>
    <sheet name="13.Творог" sheetId="18" r:id="rId14"/>
    <sheet name="14.Масло" sheetId="19" r:id="rId15"/>
    <sheet name="15.Сыр" sheetId="20" r:id="rId16"/>
    <sheet name="16.Рыба" sheetId="21" r:id="rId17"/>
    <sheet name="17.Консервы рыба" sheetId="22" r:id="rId18"/>
    <sheet name="18.Фрукты" sheetId="23" r:id="rId19"/>
    <sheet name="19.Овощи" sheetId="5" r:id="rId20"/>
    <sheet name="20.Картофель" sheetId="7" r:id="rId21"/>
    <sheet name="21.Переработка" sheetId="25" r:id="rId22"/>
    <sheet name="22.Мукомол" sheetId="26" r:id="rId23"/>
    <sheet name="23.Макароны" sheetId="27" r:id="rId24"/>
    <sheet name="24.Кондитерские" sheetId="28" r:id="rId25"/>
    <sheet name="25.Прочее" sheetId="30" r:id="rId26"/>
  </sheets>
  <definedNames>
    <definedName name="dict14596a9dae914c82b1d1f6ee71223594" localSheetId="22">#REF!</definedName>
    <definedName name="dict14596a9dae914c82b1d1f6ee71223594" localSheetId="23">#REF!</definedName>
    <definedName name="dict14596a9dae914c82b1d1f6ee71223594" localSheetId="24">#REF!</definedName>
    <definedName name="dict14596a9dae914c82b1d1f6ee71223594" localSheetId="25">#REF!</definedName>
    <definedName name="dict14596a9dae914c82b1d1f6ee71223594">#REF!</definedName>
    <definedName name="_xlnm.Print_Titles" localSheetId="21">'21.Переработка'!$3:$4</definedName>
    <definedName name="_xlnm.Print_Titles" localSheetId="22">'22.Мукомол'!$3:$4</definedName>
    <definedName name="_xlnm.Print_Titles" localSheetId="25">'25.Прочее'!$3:$4</definedName>
  </definedNames>
  <calcPr calcId="145621"/>
</workbook>
</file>

<file path=xl/calcChain.xml><?xml version="1.0" encoding="utf-8"?>
<calcChain xmlns="http://schemas.openxmlformats.org/spreadsheetml/2006/main">
  <c r="N5" i="10" l="1"/>
  <c r="L7" i="5" l="1"/>
  <c r="L8" i="5"/>
  <c r="L9" i="5"/>
  <c r="K9" i="5" l="1"/>
  <c r="M9" i="5" s="1"/>
  <c r="L12" i="5" l="1"/>
  <c r="L13" i="5"/>
  <c r="L14" i="5"/>
  <c r="K14" i="5"/>
  <c r="M14" i="5" s="1"/>
  <c r="R14" i="5" s="1"/>
  <c r="K13" i="5"/>
  <c r="M13" i="5" s="1"/>
  <c r="R13" i="5" s="1"/>
  <c r="L11" i="5"/>
  <c r="K11" i="5"/>
  <c r="K12" i="5"/>
  <c r="M12" i="5" s="1"/>
  <c r="R12" i="5" s="1"/>
  <c r="N7" i="10" l="1"/>
  <c r="N8" i="10"/>
  <c r="N9" i="10"/>
  <c r="N5" i="1" l="1"/>
  <c r="M9" i="25" l="1"/>
  <c r="M8" i="14" l="1"/>
  <c r="O8" i="14" s="1"/>
  <c r="T8" i="14" s="1"/>
  <c r="N8" i="14"/>
  <c r="K13" i="30"/>
  <c r="M13" i="30" s="1"/>
  <c r="R13" i="30" s="1"/>
  <c r="L13" i="30"/>
  <c r="K10" i="30"/>
  <c r="M10" i="30" s="1"/>
  <c r="R10" i="30" s="1"/>
  <c r="L10" i="30"/>
  <c r="K15" i="30"/>
  <c r="M15" i="30" s="1"/>
  <c r="R15" i="30" s="1"/>
  <c r="L15" i="30"/>
  <c r="K16" i="30"/>
  <c r="M16" i="30" s="1"/>
  <c r="R16" i="30" s="1"/>
  <c r="L16" i="30"/>
  <c r="K17" i="30"/>
  <c r="M17" i="30" s="1"/>
  <c r="R17" i="30" s="1"/>
  <c r="L17" i="30"/>
  <c r="K14" i="30"/>
  <c r="M14" i="30" s="1"/>
  <c r="R14" i="30" s="1"/>
  <c r="L14" i="30"/>
  <c r="L12" i="30"/>
  <c r="K12" i="30"/>
  <c r="M12" i="30" s="1"/>
  <c r="R12" i="30" s="1"/>
  <c r="L11" i="30"/>
  <c r="K11" i="30"/>
  <c r="M11" i="30" s="1"/>
  <c r="R11" i="30" s="1"/>
  <c r="L9" i="30"/>
  <c r="K9" i="30"/>
  <c r="M9" i="30" s="1"/>
  <c r="R9" i="30" s="1"/>
  <c r="L8" i="30"/>
  <c r="K8" i="30"/>
  <c r="M8" i="30" s="1"/>
  <c r="R8" i="30" s="1"/>
  <c r="L7" i="30"/>
  <c r="K7" i="30"/>
  <c r="M7" i="30" s="1"/>
  <c r="R7" i="30" s="1"/>
  <c r="L6" i="30"/>
  <c r="K6" i="30"/>
  <c r="M6" i="30" s="1"/>
  <c r="R6" i="30" s="1"/>
  <c r="L5" i="30"/>
  <c r="K5" i="30"/>
  <c r="M5" i="30" s="1"/>
  <c r="R5" i="30" s="1"/>
  <c r="K7" i="28"/>
  <c r="J7" i="28"/>
  <c r="L7" i="28" s="1"/>
  <c r="Q7" i="28" s="1"/>
  <c r="K6" i="28"/>
  <c r="J6" i="28"/>
  <c r="L6" i="28" s="1"/>
  <c r="Q6" i="28" s="1"/>
  <c r="K5" i="28"/>
  <c r="J5" i="28"/>
  <c r="L5" i="28" s="1"/>
  <c r="Q5" i="28" s="1"/>
  <c r="L7" i="27"/>
  <c r="K7" i="27"/>
  <c r="M7" i="27" s="1"/>
  <c r="R7" i="27" s="1"/>
  <c r="L6" i="27"/>
  <c r="K6" i="27"/>
  <c r="M6" i="27" s="1"/>
  <c r="R6" i="27" s="1"/>
  <c r="L5" i="27"/>
  <c r="K5" i="27"/>
  <c r="M5" i="27" s="1"/>
  <c r="R5" i="27" s="1"/>
  <c r="J22" i="26"/>
  <c r="L22" i="26" s="1"/>
  <c r="Q22" i="26" s="1"/>
  <c r="K22" i="26"/>
  <c r="J23" i="26"/>
  <c r="L23" i="26" s="1"/>
  <c r="Q23" i="26" s="1"/>
  <c r="K23" i="26"/>
  <c r="K21" i="26"/>
  <c r="J21" i="26"/>
  <c r="L21" i="26" s="1"/>
  <c r="Q21" i="26" s="1"/>
  <c r="K20" i="26"/>
  <c r="J20" i="26"/>
  <c r="L20" i="26" s="1"/>
  <c r="Q20" i="26" s="1"/>
  <c r="K19" i="26"/>
  <c r="J19" i="26"/>
  <c r="L19" i="26" s="1"/>
  <c r="Q19" i="26" s="1"/>
  <c r="K18" i="26"/>
  <c r="J18" i="26"/>
  <c r="L18" i="26" s="1"/>
  <c r="Q18" i="26" s="1"/>
  <c r="K17" i="26"/>
  <c r="J17" i="26"/>
  <c r="L17" i="26" s="1"/>
  <c r="Q17" i="26" s="1"/>
  <c r="K16" i="26"/>
  <c r="J16" i="26"/>
  <c r="L16" i="26" s="1"/>
  <c r="Q16" i="26" s="1"/>
  <c r="K15" i="26"/>
  <c r="J15" i="26"/>
  <c r="L15" i="26" s="1"/>
  <c r="Q15" i="26" s="1"/>
  <c r="K14" i="26"/>
  <c r="J14" i="26"/>
  <c r="L14" i="26" s="1"/>
  <c r="Q14" i="26" s="1"/>
  <c r="K13" i="26"/>
  <c r="J13" i="26"/>
  <c r="L13" i="26" s="1"/>
  <c r="Q13" i="26" s="1"/>
  <c r="K12" i="26"/>
  <c r="J12" i="26"/>
  <c r="L12" i="26" s="1"/>
  <c r="Q12" i="26" s="1"/>
  <c r="K11" i="26"/>
  <c r="J11" i="26"/>
  <c r="L11" i="26" s="1"/>
  <c r="K10" i="26"/>
  <c r="J10" i="26"/>
  <c r="L10" i="26" s="1"/>
  <c r="Q10" i="26" s="1"/>
  <c r="K9" i="26"/>
  <c r="J9" i="26"/>
  <c r="L9" i="26" s="1"/>
  <c r="Q9" i="26" s="1"/>
  <c r="K8" i="26"/>
  <c r="J8" i="26"/>
  <c r="L8" i="26" s="1"/>
  <c r="Q8" i="26" s="1"/>
  <c r="K7" i="26"/>
  <c r="J7" i="26"/>
  <c r="L7" i="26" s="1"/>
  <c r="Q7" i="26" s="1"/>
  <c r="K6" i="26"/>
  <c r="J6" i="26"/>
  <c r="L6" i="26" s="1"/>
  <c r="Q6" i="26" s="1"/>
  <c r="K5" i="26"/>
  <c r="J5" i="26"/>
  <c r="L5" i="26" s="1"/>
  <c r="Q5" i="26" s="1"/>
  <c r="L12" i="25"/>
  <c r="N12" i="25" s="1"/>
  <c r="S12" i="25" s="1"/>
  <c r="M12" i="25"/>
  <c r="L13" i="25"/>
  <c r="N13" i="25" s="1"/>
  <c r="S13" i="25" s="1"/>
  <c r="M13" i="25"/>
  <c r="L14" i="25"/>
  <c r="N14" i="25" s="1"/>
  <c r="S14" i="25" s="1"/>
  <c r="M14" i="25"/>
  <c r="L15" i="25"/>
  <c r="N15" i="25" s="1"/>
  <c r="S15" i="25" s="1"/>
  <c r="M15" i="25"/>
  <c r="L16" i="25"/>
  <c r="N16" i="25" s="1"/>
  <c r="S16" i="25" s="1"/>
  <c r="M16" i="25"/>
  <c r="L17" i="25"/>
  <c r="N17" i="25" s="1"/>
  <c r="S17" i="25" s="1"/>
  <c r="M17" i="25"/>
  <c r="L18" i="25"/>
  <c r="N18" i="25" s="1"/>
  <c r="S18" i="25" s="1"/>
  <c r="M18" i="25"/>
  <c r="L19" i="25"/>
  <c r="N19" i="25" s="1"/>
  <c r="S19" i="25" s="1"/>
  <c r="M19" i="25"/>
  <c r="L20" i="25"/>
  <c r="N20" i="25" s="1"/>
  <c r="S20" i="25" s="1"/>
  <c r="M20" i="25"/>
  <c r="L21" i="25"/>
  <c r="N21" i="25" s="1"/>
  <c r="S21" i="25" s="1"/>
  <c r="M21" i="25"/>
  <c r="M11" i="25"/>
  <c r="L11" i="25"/>
  <c r="N11" i="25" s="1"/>
  <c r="S11" i="25" s="1"/>
  <c r="M10" i="25"/>
  <c r="L10" i="25"/>
  <c r="N10" i="25" s="1"/>
  <c r="S10" i="25" s="1"/>
  <c r="L9" i="25"/>
  <c r="N9" i="25" s="1"/>
  <c r="S9" i="25" s="1"/>
  <c r="M8" i="25"/>
  <c r="L8" i="25"/>
  <c r="N8" i="25" s="1"/>
  <c r="S8" i="25" s="1"/>
  <c r="M7" i="25"/>
  <c r="L7" i="25"/>
  <c r="N7" i="25" s="1"/>
  <c r="S7" i="25" s="1"/>
  <c r="M6" i="25"/>
  <c r="L6" i="25"/>
  <c r="N6" i="25" s="1"/>
  <c r="S6" i="25" s="1"/>
  <c r="M5" i="25"/>
  <c r="L5" i="25"/>
  <c r="N5" i="25" s="1"/>
  <c r="S5" i="25" s="1"/>
  <c r="J5" i="24"/>
  <c r="I5" i="24"/>
  <c r="K5" i="24" s="1"/>
  <c r="P5" i="24" s="1"/>
  <c r="L10" i="23"/>
  <c r="K10" i="23"/>
  <c r="M10" i="23" s="1"/>
  <c r="R10" i="23" s="1"/>
  <c r="L9" i="23"/>
  <c r="K9" i="23"/>
  <c r="M9" i="23" s="1"/>
  <c r="R9" i="23" s="1"/>
  <c r="L8" i="23"/>
  <c r="K8" i="23"/>
  <c r="M8" i="23" s="1"/>
  <c r="L7" i="23"/>
  <c r="K7" i="23"/>
  <c r="M7" i="23" s="1"/>
  <c r="R7" i="23" s="1"/>
  <c r="L6" i="23"/>
  <c r="K6" i="23"/>
  <c r="M6" i="23" s="1"/>
  <c r="R6" i="23" s="1"/>
  <c r="L5" i="23"/>
  <c r="K5" i="23"/>
  <c r="M5" i="23" s="1"/>
  <c r="R5" i="23" s="1"/>
  <c r="L7" i="22"/>
  <c r="K7" i="22"/>
  <c r="M7" i="22" s="1"/>
  <c r="R7" i="22" s="1"/>
  <c r="L6" i="22"/>
  <c r="K6" i="22"/>
  <c r="M6" i="22" s="1"/>
  <c r="R6" i="22" s="1"/>
  <c r="L5" i="22"/>
  <c r="K5" i="22"/>
  <c r="M5" i="22" s="1"/>
  <c r="R5" i="22" s="1"/>
  <c r="L11" i="21"/>
  <c r="N11" i="21" s="1"/>
  <c r="S11" i="21" s="1"/>
  <c r="L10" i="21"/>
  <c r="N10" i="21" s="1"/>
  <c r="S10" i="21" s="1"/>
  <c r="M10" i="21"/>
  <c r="M11" i="21"/>
  <c r="M9" i="21"/>
  <c r="L9" i="21"/>
  <c r="N9" i="21" s="1"/>
  <c r="S9" i="21" s="1"/>
  <c r="M8" i="21"/>
  <c r="L8" i="21"/>
  <c r="N8" i="21" s="1"/>
  <c r="S8" i="21" s="1"/>
  <c r="M7" i="21"/>
  <c r="L7" i="21"/>
  <c r="N7" i="21" s="1"/>
  <c r="S7" i="21" s="1"/>
  <c r="M6" i="21"/>
  <c r="L6" i="21"/>
  <c r="N6" i="21" s="1"/>
  <c r="S6" i="21" s="1"/>
  <c r="M5" i="21"/>
  <c r="L5" i="21"/>
  <c r="N5" i="21" s="1"/>
  <c r="S5" i="21" s="1"/>
  <c r="K5" i="20"/>
  <c r="J5" i="20"/>
  <c r="L5" i="20" s="1"/>
  <c r="Q5" i="20" s="1"/>
  <c r="L6" i="19"/>
  <c r="K6" i="19"/>
  <c r="M6" i="19" s="1"/>
  <c r="R6" i="19" s="1"/>
  <c r="L5" i="19"/>
  <c r="K5" i="19"/>
  <c r="M5" i="19" s="1"/>
  <c r="R5" i="19" s="1"/>
  <c r="K6" i="18"/>
  <c r="J6" i="18"/>
  <c r="L6" i="18" s="1"/>
  <c r="Q6" i="18" s="1"/>
  <c r="K5" i="18"/>
  <c r="J5" i="18"/>
  <c r="L5" i="18" s="1"/>
  <c r="Q5" i="18" s="1"/>
  <c r="M6" i="17"/>
  <c r="L6" i="17"/>
  <c r="N6" i="17" s="1"/>
  <c r="S6" i="17" s="1"/>
  <c r="M5" i="17"/>
  <c r="L5" i="17"/>
  <c r="N5" i="17" s="1"/>
  <c r="S5" i="17" s="1"/>
  <c r="M10" i="16"/>
  <c r="O10" i="16" s="1"/>
  <c r="T10" i="16" s="1"/>
  <c r="N10" i="16"/>
  <c r="N9" i="16" l="1"/>
  <c r="M9" i="16"/>
  <c r="O9" i="16" s="1"/>
  <c r="T9" i="16" s="1"/>
  <c r="N8" i="16"/>
  <c r="M8" i="16"/>
  <c r="O8" i="16" s="1"/>
  <c r="T8" i="16" s="1"/>
  <c r="N7" i="16"/>
  <c r="M7" i="16"/>
  <c r="O7" i="16" s="1"/>
  <c r="T7" i="16" s="1"/>
  <c r="N6" i="16"/>
  <c r="M6" i="16"/>
  <c r="O6" i="16" s="1"/>
  <c r="T6" i="16" s="1"/>
  <c r="N5" i="16"/>
  <c r="M5" i="16"/>
  <c r="O5" i="16" s="1"/>
  <c r="T5" i="16" s="1"/>
  <c r="K5" i="15"/>
  <c r="J5" i="15"/>
  <c r="L5" i="15" s="1"/>
  <c r="Q5" i="15" s="1"/>
  <c r="N7" i="14" l="1"/>
  <c r="M7" i="14"/>
  <c r="O7" i="14" s="1"/>
  <c r="T7" i="14" s="1"/>
  <c r="N6" i="14"/>
  <c r="M6" i="14"/>
  <c r="O6" i="14" s="1"/>
  <c r="T6" i="14" s="1"/>
  <c r="N5" i="14"/>
  <c r="M5" i="14"/>
  <c r="O5" i="14" s="1"/>
  <c r="T5" i="14" s="1"/>
  <c r="K6" i="13"/>
  <c r="J6" i="13"/>
  <c r="L6" i="13" s="1"/>
  <c r="Q6" i="13" s="1"/>
  <c r="K5" i="13"/>
  <c r="J5" i="13"/>
  <c r="L5" i="13" s="1"/>
  <c r="Q5" i="13" s="1"/>
  <c r="K9" i="12"/>
  <c r="J9" i="12"/>
  <c r="L9" i="12" s="1"/>
  <c r="Q9" i="12" s="1"/>
  <c r="K8" i="12"/>
  <c r="J8" i="12"/>
  <c r="L8" i="12" s="1"/>
  <c r="Q8" i="12" s="1"/>
  <c r="K7" i="12"/>
  <c r="J7" i="12"/>
  <c r="L7" i="12" s="1"/>
  <c r="Q7" i="12" s="1"/>
  <c r="K6" i="12"/>
  <c r="J6" i="12"/>
  <c r="L6" i="12" s="1"/>
  <c r="Q6" i="12" s="1"/>
  <c r="K5" i="12"/>
  <c r="J5" i="12"/>
  <c r="L5" i="12" s="1"/>
  <c r="Q5" i="12" s="1"/>
  <c r="K6" i="11"/>
  <c r="J6" i="11"/>
  <c r="L6" i="11" s="1"/>
  <c r="Q6" i="11" s="1"/>
  <c r="K5" i="11"/>
  <c r="J5" i="11"/>
  <c r="L5" i="11" s="1"/>
  <c r="Q5" i="11" s="1"/>
  <c r="O9" i="10"/>
  <c r="P9" i="10"/>
  <c r="U9" i="10" s="1"/>
  <c r="O8" i="10"/>
  <c r="P8" i="10"/>
  <c r="U8" i="10" s="1"/>
  <c r="O7" i="10"/>
  <c r="P7" i="10"/>
  <c r="U7" i="10" s="1"/>
  <c r="O6" i="10"/>
  <c r="N6" i="10"/>
  <c r="P6" i="10" s="1"/>
  <c r="U6" i="10" s="1"/>
  <c r="O5" i="10"/>
  <c r="P5" i="10"/>
  <c r="U5" i="10" s="1"/>
  <c r="M5" i="7"/>
  <c r="L5" i="7"/>
  <c r="N5" i="7" l="1"/>
  <c r="L12" i="6"/>
  <c r="K12" i="6"/>
  <c r="M12" i="6" s="1"/>
  <c r="R12" i="6" s="1"/>
  <c r="L11" i="6"/>
  <c r="K11" i="6"/>
  <c r="M11" i="6" s="1"/>
  <c r="R11" i="6" s="1"/>
  <c r="L10" i="6"/>
  <c r="K10" i="6"/>
  <c r="M10" i="6" s="1"/>
  <c r="R10" i="6" s="1"/>
  <c r="L9" i="6"/>
  <c r="K9" i="6"/>
  <c r="M9" i="6" s="1"/>
  <c r="R9" i="6" s="1"/>
  <c r="L8" i="6"/>
  <c r="K8" i="6"/>
  <c r="M8" i="6" s="1"/>
  <c r="R8" i="6" s="1"/>
  <c r="L7" i="6"/>
  <c r="K7" i="6"/>
  <c r="M7" i="6" s="1"/>
  <c r="R7" i="6" s="1"/>
  <c r="L6" i="6"/>
  <c r="K6" i="6"/>
  <c r="M6" i="6" s="1"/>
  <c r="R6" i="6" s="1"/>
  <c r="L5" i="6"/>
  <c r="K5" i="6"/>
  <c r="M5" i="6" s="1"/>
  <c r="R5" i="6" s="1"/>
  <c r="M11" i="5"/>
  <c r="L10" i="5"/>
  <c r="K10" i="5"/>
  <c r="M10" i="5" s="1"/>
  <c r="R10" i="5" s="1"/>
  <c r="R9" i="5"/>
  <c r="K8" i="5"/>
  <c r="M8" i="5" s="1"/>
  <c r="K7" i="5"/>
  <c r="M7" i="5" s="1"/>
  <c r="R7" i="5" s="1"/>
  <c r="L6" i="5"/>
  <c r="K6" i="5"/>
  <c r="M6" i="5" s="1"/>
  <c r="R6" i="5" s="1"/>
  <c r="L5" i="5"/>
  <c r="K5" i="5"/>
  <c r="M5" i="5" s="1"/>
  <c r="R5" i="5" s="1"/>
  <c r="N9" i="4"/>
  <c r="P9" i="4" s="1"/>
  <c r="U9" i="4" s="1"/>
  <c r="O9" i="4"/>
  <c r="N10" i="4"/>
  <c r="P10" i="4" s="1"/>
  <c r="U10" i="4" s="1"/>
  <c r="O10" i="4"/>
  <c r="N11" i="4"/>
  <c r="P11" i="4" s="1"/>
  <c r="U11" i="4" s="1"/>
  <c r="O11" i="4"/>
  <c r="O8" i="4"/>
  <c r="N8" i="4"/>
  <c r="P8" i="4" s="1"/>
  <c r="U8" i="4" s="1"/>
  <c r="O7" i="4"/>
  <c r="N7" i="4"/>
  <c r="P7" i="4" s="1"/>
  <c r="U7" i="4" s="1"/>
  <c r="O6" i="4"/>
  <c r="N6" i="4"/>
  <c r="P6" i="4" s="1"/>
  <c r="U6" i="4" s="1"/>
  <c r="O5" i="4"/>
  <c r="N5" i="4"/>
  <c r="P5" i="4" s="1"/>
  <c r="U5" i="4" s="1"/>
  <c r="M7" i="1" l="1"/>
  <c r="O7" i="1" s="1"/>
  <c r="T7" i="1" s="1"/>
  <c r="M8" i="1"/>
  <c r="O8" i="1" s="1"/>
  <c r="T8" i="1" s="1"/>
  <c r="M6" i="1"/>
  <c r="O6" i="1" s="1"/>
  <c r="T6" i="1" s="1"/>
  <c r="N6" i="1"/>
  <c r="N7" i="1"/>
  <c r="N8" i="1"/>
  <c r="M5" i="1"/>
  <c r="O5" i="1" s="1"/>
  <c r="T5" i="1" s="1"/>
</calcChain>
</file>

<file path=xl/sharedStrings.xml><?xml version="1.0" encoding="utf-8"?>
<sst xmlns="http://schemas.openxmlformats.org/spreadsheetml/2006/main" count="1141" uniqueCount="443">
  <si>
    <t>Наименование товара</t>
  </si>
  <si>
    <t>Ед.измерения</t>
  </si>
  <si>
    <t>Характеристики товара</t>
  </si>
  <si>
    <t xml:space="preserve">Требования к фасовке и упаковке  </t>
  </si>
  <si>
    <t>Кол-во источников</t>
  </si>
  <si>
    <t>к-т вариации</t>
  </si>
  <si>
    <t>Источники информации</t>
  </si>
  <si>
    <t>Хлеб недлительного хранения</t>
  </si>
  <si>
    <t>Булочные изделия</t>
  </si>
  <si>
    <t>кг</t>
  </si>
  <si>
    <t>Рекомендуемые цены, руб.</t>
  </si>
  <si>
    <t xml:space="preserve">3 квартал 2022 </t>
  </si>
  <si>
    <t xml:space="preserve"> 4 квартал 2022 </t>
  </si>
  <si>
    <t>1 квартал 2023</t>
  </si>
  <si>
    <t>Пряники</t>
  </si>
  <si>
    <t xml:space="preserve">Вид продукта по технологии производства
Заварные
Вид продукта по рецептуре
Глазированные </t>
  </si>
  <si>
    <t xml:space="preserve">картонная коробка  массой до 6 кг. </t>
  </si>
  <si>
    <t>Вафли</t>
  </si>
  <si>
    <t xml:space="preserve">Вид продукта
Вафли
Наличие начинки
Да
</t>
  </si>
  <si>
    <t>Изделия бараночные</t>
  </si>
  <si>
    <t xml:space="preserve">Вид изделия
Баранки
</t>
  </si>
  <si>
    <t xml:space="preserve"> Герметичная упаковка </t>
  </si>
  <si>
    <t>Изделия сухарные</t>
  </si>
  <si>
    <t xml:space="preserve">Вид изделия
Сухари сдобные пшеничные
Вид сырья
Пшеничная хлебопекарная мука
</t>
  </si>
  <si>
    <t>Печенье сладкое</t>
  </si>
  <si>
    <t>Вид печенья
Сахарное
Вид продукта по рецептуре
Неглазированное
Без начинки</t>
  </si>
  <si>
    <t>Герметичная упаковка</t>
  </si>
  <si>
    <t>Вид продукта по рецептуре Неглазированное
Вид печенья Овсяное
Вид продукта по рецептуре Без добавлений
Вид продукта по рецептуре Без начинки
Пшеничная хлебопекарная мука</t>
  </si>
  <si>
    <t xml:space="preserve">Вид изделия
Сушки
</t>
  </si>
  <si>
    <t>Свекла столовая</t>
  </si>
  <si>
    <t xml:space="preserve">Товарный сорт
Первый
</t>
  </si>
  <si>
    <t>Развес. Упаковка до 50  кг.</t>
  </si>
  <si>
    <t>Капуста белокочанная</t>
  </si>
  <si>
    <t xml:space="preserve">Товарный класс
Первый
</t>
  </si>
  <si>
    <t>Чеснок свежий</t>
  </si>
  <si>
    <t xml:space="preserve">Товарный сорт
Высший
</t>
  </si>
  <si>
    <t>Упаковка до 0,5 кг.</t>
  </si>
  <si>
    <t>Картофель продовольственный</t>
  </si>
  <si>
    <t xml:space="preserve">Вид картофеля по сроку созревания
Картофель продовольственный поздний
</t>
  </si>
  <si>
    <t>Томаты (помидоры)</t>
  </si>
  <si>
    <t xml:space="preserve">Товарный сорт  Первый
Товарный тип   Круглые
Цвет томатов   Красный
</t>
  </si>
  <si>
    <t>томаты укладывают в ящики, обеспечивающие качество и безопасность продукта при транспортировке.</t>
  </si>
  <si>
    <t>Морковь столовая</t>
  </si>
  <si>
    <t>Лук репчатый</t>
  </si>
  <si>
    <t xml:space="preserve">Товарный сорт   Первый
Цвет лука   Желтый
</t>
  </si>
  <si>
    <t>Огурцы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</si>
  <si>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</si>
  <si>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>огурцы укладывают в ящики плотными рядами вровень с краями тары</t>
  </si>
  <si>
    <t>Говядина замороженная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</si>
  <si>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</si>
  <si>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 Развес. Упаковочные материалы  обеспечивающие
сохранность и качество  при транспортировании и хранении
</t>
  </si>
  <si>
    <t>Субпродукты пищевые крупного рогатого скота замороженные</t>
  </si>
  <si>
    <t>Тара, упаковочные материалы  обеспечивающие сохранность и товарный вид субпродуктов</t>
  </si>
  <si>
    <t xml:space="preserve">Полуфабрикаты мясные и мясосодержащие замороженные </t>
  </si>
  <si>
    <t xml:space="preserve">Потребительская упаковка. Вес до 10 кг </t>
  </si>
  <si>
    <t xml:space="preserve"> Развес. Упаковочные материалы  обеспечивающие
сохранность и качество  при транспортировании и хранении</t>
  </si>
  <si>
    <r>
      <t xml:space="preserve">Вид В тесте  Наименование </t>
    </r>
    <r>
      <rPr>
        <b/>
        <sz val="10"/>
        <rFont val="Times New Roman"/>
        <family val="1"/>
        <charset val="204"/>
      </rPr>
      <t>Пельмени</t>
    </r>
    <r>
      <rPr>
        <sz val="10"/>
        <rFont val="Times New Roman"/>
        <family val="1"/>
        <charset val="204"/>
      </rPr>
      <t xml:space="preserve"> Группа мясосодержащие Категория Б </t>
    </r>
  </si>
  <si>
    <r>
      <t xml:space="preserve">Вид мяса по способу обработки
Бескостное
Вид мяса по способу разделки
Отруб     
Категория  Первая   </t>
    </r>
    <r>
      <rPr>
        <b/>
        <sz val="10"/>
        <rFont val="Times New Roman"/>
        <family val="1"/>
        <charset val="204"/>
      </rPr>
      <t xml:space="preserve"> 
Лопаточная часть</t>
    </r>
    <r>
      <rPr>
        <sz val="10"/>
        <rFont val="Times New Roman"/>
        <family val="1"/>
        <charset val="204"/>
      </rPr>
      <t xml:space="preserve"> Наличие</t>
    </r>
  </si>
  <si>
    <r>
      <t xml:space="preserve">Вид мяса по способу обработки
Бескостное
Вид мяса по способу разделки
</t>
    </r>
    <r>
      <rPr>
        <b/>
        <sz val="10"/>
        <rFont val="Times New Roman"/>
        <family val="1"/>
        <charset val="204"/>
      </rPr>
      <t xml:space="preserve">Отруб  </t>
    </r>
  </si>
  <si>
    <r>
  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</t>
    </r>
    <r>
      <rPr>
        <b/>
        <sz val="10"/>
        <rFont val="Times New Roman"/>
        <family val="1"/>
        <charset val="204"/>
      </rPr>
      <t>Полутуша</t>
    </r>
    <r>
      <rPr>
        <sz val="10"/>
        <rFont val="Times New Roman"/>
        <family val="1"/>
        <charset val="204"/>
      </rPr>
      <t xml:space="preserve">
</t>
    </r>
  </si>
  <si>
    <r>
      <t xml:space="preserve">Группа   Мясные   Вид   </t>
    </r>
    <r>
      <rPr>
        <b/>
        <sz val="10"/>
        <rFont val="Times New Roman"/>
        <family val="1"/>
        <charset val="204"/>
      </rPr>
      <t xml:space="preserve">Рубленные  </t>
    </r>
    <r>
      <rPr>
        <sz val="10"/>
        <rFont val="Times New Roman"/>
        <family val="1"/>
        <charset val="204"/>
      </rPr>
      <t xml:space="preserve"> Категория Б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</si>
  <si>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печень</t>
    </r>
    <r>
      <rPr>
        <sz val="10"/>
        <rFont val="Times New Roman"/>
        <family val="1"/>
        <charset val="204"/>
      </rPr>
      <t xml:space="preserve">
Субпродукт в блоках да
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</si>
  <si>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сердце</t>
    </r>
    <r>
      <rPr>
        <sz val="10"/>
        <rFont val="Times New Roman"/>
        <family val="1"/>
        <charset val="204"/>
      </rPr>
      <t xml:space="preserve">
Субпродукт в блоках да
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</si>
  <si>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языки</t>
    </r>
    <r>
      <rPr>
        <sz val="10"/>
        <rFont val="Times New Roman"/>
        <family val="1"/>
        <charset val="204"/>
      </rPr>
      <t xml:space="preserve">
Субпродукт в блоках да
</t>
    </r>
  </si>
  <si>
    <t xml:space="preserve">Поставка продуктов питания (макаронные изделия) (совместная закупка) </t>
  </si>
  <si>
    <t>Поставка продуктов питания (бакалея) (совместная закупка)</t>
  </si>
  <si>
    <t>Поставка продуктов питания (овощи переработанные) (совместная закупка)</t>
  </si>
  <si>
    <t xml:space="preserve">Поставка продуктов питания (хлебобулочные изделия ненарезанные) (совместная закупка) </t>
  </si>
  <si>
    <t xml:space="preserve">Поставка продуктов питания (сахар) (совместная закупка) </t>
  </si>
  <si>
    <t xml:space="preserve">Поставка продуктов питания (хлебобулочные изделия нарезанные) (совместная закупка) </t>
  </si>
  <si>
    <t>Поставка продуктов питания (яблоки) (совместная закупка)</t>
  </si>
  <si>
    <t>Поставка продуктов питания (сухофрукты) (совместная закупка)</t>
  </si>
  <si>
    <t>Поставка продуктов питания (вафли, печенье овсяное) (совместная закупка)</t>
  </si>
  <si>
    <t xml:space="preserve">Поставка продуктов питания (мука пшеничная) (совместная закупка) </t>
  </si>
  <si>
    <t>Поставка продуктов питания (пряники, печенье сахарное) (совместная закупка)</t>
  </si>
  <si>
    <t xml:space="preserve">Поставка продуктов питания (молоко сгущенное) (совместная закупка) </t>
  </si>
  <si>
    <t>Поставка продуктов питания (колбаса полукопченая) (совместная закупка)</t>
  </si>
  <si>
    <t xml:space="preserve">Поставка продуктов питания (овощи) (совместная закупка) </t>
  </si>
  <si>
    <t xml:space="preserve">Поставка продуктов питания (мясо индеек) (совместная закупка) </t>
  </si>
  <si>
    <t>Поставка продуктов питания (томаты, огурцы свежие) (совместная закупка)</t>
  </si>
  <si>
    <t xml:space="preserve">Поставка продуктов питания (мясо кур) (совместная закупка) </t>
  </si>
  <si>
    <t xml:space="preserve">Поставка продуктов питания (картофель) (совместная закупка) </t>
  </si>
  <si>
    <t xml:space="preserve">Поставка продуктов питания (яйца куриные) (совместная закупка) </t>
  </si>
  <si>
    <t>Поставка продуктов питания (фрукты переработанные) (совместная закупка)</t>
  </si>
  <si>
    <t>Поставка продуктов питания (прочие) (совместная закупка)</t>
  </si>
  <si>
    <t xml:space="preserve">Поставка продуктов питания (мясо говядина)(совместная закупка) </t>
  </si>
  <si>
    <t>Поставка продуктов питания (соль пищевая) (совместная закупка)</t>
  </si>
  <si>
    <t>Поставка продуктов питания (субпродукты) (совместная закупка)</t>
  </si>
  <si>
    <t>Поставка продуктов питания (консервы рыбные, сельдь) (совместная закупка)</t>
  </si>
  <si>
    <t>Поставка продуктов питания (мукомольная продукция) (совместная закупка)</t>
  </si>
  <si>
    <t xml:space="preserve">Поставка продуктов питания (рыба трескообразная) (совместная закупка) </t>
  </si>
  <si>
    <t>Поставка продуктов питания (рыба лососевая) (совместная закупка)</t>
  </si>
  <si>
    <t xml:space="preserve">Поставка продуктов питания (фрукты) (совместная закупка) </t>
  </si>
  <si>
    <t>Поставка продуктов питания (изделия колбасные) (совместная закупка)</t>
  </si>
  <si>
    <t xml:space="preserve">Поставка продуктов питания (сыры полутвердые) (совместная закупка) </t>
  </si>
  <si>
    <t xml:space="preserve">Поставка продуктов питания (творог) (совместная закупка) </t>
  </si>
  <si>
    <t xml:space="preserve">Поставка продуктов питания (масло сливочное) (совместная закупка) </t>
  </si>
  <si>
    <t>Поставка продуктов питания (молоко питьевое ультрапастеризованное) (совместная закупка)</t>
  </si>
  <si>
    <t xml:space="preserve">Поставка продуктов питания (молочная продукция) (совместная закупка) </t>
  </si>
  <si>
    <t xml:space="preserve">Поставка продуктов питания (сметана) (совместная закупка) </t>
  </si>
  <si>
    <t>Поставка продуктов питания (консервы мясные) (совместная закупка)</t>
  </si>
  <si>
    <t>Мясо сельскохозяйственной птицы замороженное, в том числе для детского питания</t>
  </si>
  <si>
    <t xml:space="preserve">Упаковка: пакеты из полимерной пленки </t>
  </si>
  <si>
    <t xml:space="preserve">Упаковка: полимерная пленка </t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</si>
  <si>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голень</t>
    </r>
    <r>
      <rPr>
        <sz val="10"/>
        <rFont val="Times New Roman"/>
        <family val="1"/>
        <charset val="204"/>
      </rPr>
      <t xml:space="preserve">
Для детского питания Нет
Наименование мяса птицы
Цыплята- бройлеры
Сорт Первый</t>
    </r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</si>
  <si>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Наименование мяса птицы
Цыплята- бройлеры
Сорт Первый</t>
    </r>
  </si>
  <si>
    <r>
      <t xml:space="preserve">Мясо сельскохозяйственной птицы </t>
    </r>
    <r>
      <rPr>
        <b/>
        <sz val="10"/>
        <rFont val="Times New Roman"/>
        <family val="1"/>
        <charset val="204"/>
      </rPr>
      <t>охлажденное</t>
    </r>
  </si>
  <si>
    <r>
      <t xml:space="preserve">Вид мяса по способу разделки   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Для детского питания   Нет 
Наименование мяса птицы  Цыплята- бройлеры
Сорт    Первый  </t>
    </r>
  </si>
  <si>
    <r>
      <t xml:space="preserve">Вид мяса по способу разделки     </t>
    </r>
    <r>
      <rPr>
        <b/>
        <sz val="10"/>
        <rFont val="Times New Roman"/>
        <family val="1"/>
        <charset val="204"/>
      </rPr>
      <t>Окорочок</t>
    </r>
    <r>
      <rPr>
        <sz val="10"/>
        <rFont val="Times New Roman"/>
        <family val="1"/>
        <charset val="204"/>
      </rPr>
      <t xml:space="preserve">
Для детского питания  Нет 
Наименование мяса птицы  Цыплята- бройлеры 
Сорт   Первый   
</t>
    </r>
  </si>
  <si>
    <r>
      <t xml:space="preserve">Вид мяса по способу разделки    </t>
    </r>
    <r>
      <rPr>
        <b/>
        <sz val="10"/>
        <rFont val="Times New Roman"/>
        <family val="1"/>
        <charset val="204"/>
      </rPr>
      <t>Грудка</t>
    </r>
    <r>
      <rPr>
        <sz val="10"/>
        <color indexed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Для детского питания  Нет 
Наименование мяса птицы  Цыплята- бройлеры 
Сорт  Первый  
</t>
    </r>
  </si>
  <si>
    <r>
      <t xml:space="preserve">Для детского питания  Нет   Сорт Певый  Наименование мяса птицы Индейка Вид мяса по способу разделки 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 </t>
    </r>
  </si>
  <si>
    <r>
      <t xml:space="preserve">Для детского питания  Нет   Сорт Певый  Наименование мяса птицы Индейка Вид мяса по способу разделки </t>
    </r>
    <r>
      <rPr>
        <b/>
        <sz val="10"/>
        <rFont val="Times New Roman"/>
        <family val="1"/>
        <charset val="204"/>
      </rPr>
      <t>Филе</t>
    </r>
  </si>
  <si>
    <t xml:space="preserve">Изделия колбасные вареные, в том числе фаршированные мясные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</si>
  <si>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</si>
  <si>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Вид преобладающего мясного сырья
Свинина
Категория, не ниже Б
</t>
  </si>
  <si>
    <t>Упаковка: под вакуумом или в условиях модифицированной атмосферы в прозрачные газонепроницаемые пленки или пакеты.</t>
  </si>
  <si>
    <r>
      <t xml:space="preserve">Колбаса (колбаска) </t>
    </r>
    <r>
      <rPr>
        <b/>
        <sz val="10"/>
        <rFont val="Times New Roman"/>
        <family val="1"/>
        <charset val="204"/>
      </rPr>
      <t>полукопченая</t>
    </r>
    <r>
      <rPr>
        <sz val="10"/>
        <rFont val="Times New Roman"/>
        <family val="1"/>
        <charset val="204"/>
      </rPr>
      <t xml:space="preserve"> мясная</t>
    </r>
  </si>
  <si>
    <r>
      <t xml:space="preserve">Вид изделия колбасного вареного:  Колбаса (колбаска)  
Категория: </t>
    </r>
    <r>
      <rPr>
        <b/>
        <sz val="10"/>
        <rFont val="Times New Roman"/>
        <family val="1"/>
        <charset val="204"/>
      </rPr>
      <t xml:space="preserve"> Б  </t>
    </r>
    <r>
      <rPr>
        <sz val="10"/>
        <rFont val="Times New Roman"/>
        <family val="1"/>
        <charset val="204"/>
      </rPr>
      <t xml:space="preserve">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</si>
  <si>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Колбаса</t>
    </r>
    <r>
      <rPr>
        <sz val="10"/>
        <rFont val="Times New Roman"/>
        <family val="1"/>
        <charset val="204"/>
      </rPr>
      <t xml:space="preserve"> (колбаска)  
Категория:  </t>
    </r>
    <r>
      <rPr>
        <b/>
        <sz val="10"/>
        <rFont val="Times New Roman"/>
        <family val="1"/>
        <charset val="204"/>
      </rPr>
      <t xml:space="preserve">А  </t>
    </r>
    <r>
      <rPr>
        <sz val="10"/>
        <rFont val="Times New Roman"/>
        <family val="1"/>
        <charset val="204"/>
      </rPr>
      <t xml:space="preserve">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</si>
  <si>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Сосиски</t>
    </r>
    <r>
      <rPr>
        <sz val="10"/>
        <rFont val="Times New Roman"/>
        <family val="1"/>
        <charset val="204"/>
      </rPr>
      <t xml:space="preserve">  
Категория:  А  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</si>
  <si>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Сардельки</t>
    </r>
    <r>
      <rPr>
        <sz val="10"/>
        <rFont val="Times New Roman"/>
        <family val="1"/>
        <charset val="204"/>
      </rPr>
      <t xml:space="preserve">  
Категория:  А  
</t>
    </r>
  </si>
  <si>
    <t xml:space="preserve">Консервы мясные </t>
  </si>
  <si>
    <t>Упаковка: металлические банки. Вес   до 525 г.</t>
  </si>
  <si>
    <t>Молоко питьевое</t>
  </si>
  <si>
    <t>л</t>
  </si>
  <si>
    <t xml:space="preserve">Мягкая или жесткая упаковка.
Фасовка до 1л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</si>
  <si>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</si>
  <si>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</si>
  <si>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r>
      <t xml:space="preserve">Вид молока     Коровье
Вид молока по способу обработки
</t>
    </r>
    <r>
      <rPr>
        <b/>
        <sz val="10"/>
        <rFont val="Times New Roman"/>
        <family val="1"/>
        <charset val="204"/>
      </rPr>
      <t>Стерилизованное</t>
    </r>
    <r>
      <rPr>
        <sz val="10"/>
        <rFont val="Times New Roman"/>
        <family val="1"/>
        <charset val="204"/>
      </rPr>
      <t xml:space="preserve">
Вид молочного сырья
Нормализованное
Массовая доля жира, max, %      ≤ 3.2
Массовая доля жира, min,%       ≥ 3.2
</t>
    </r>
  </si>
  <si>
    <r>
      <t xml:space="preserve">Вид молока   Коровье
Вид молока по способу обработки
</t>
    </r>
    <r>
      <rPr>
        <b/>
        <sz val="10"/>
        <rFont val="Times New Roman"/>
        <family val="1"/>
        <charset val="204"/>
      </rPr>
      <t>Ультрапастеризованное</t>
    </r>
    <r>
      <rPr>
        <sz val="10"/>
        <rFont val="Times New Roman"/>
        <family val="1"/>
        <charset val="204"/>
      </rPr>
      <t xml:space="preserve">
Вид молочного сырья
Нормализованное
Массовая доля жира, max, %   ≤ 3.2
Массовая доля жира, min,%      ≥ 3.2
</t>
    </r>
  </si>
  <si>
    <t>Кефир</t>
  </si>
  <si>
    <t>Йогурт</t>
  </si>
  <si>
    <t>Ряженка</t>
  </si>
  <si>
    <t xml:space="preserve">Вид молочного сырья:  Нормализованное молоко  
Массовая доля жира: 2.5 (%)  
Наличие обогащающих компонентов:  Нет  </t>
  </si>
  <si>
    <t xml:space="preserve">Вид молочного сырья:  Нормализованное молоко  
Массовая доля жира:  2.5 (%)  
Наличие обогащающих компонентов:  Нет  </t>
  </si>
  <si>
    <t xml:space="preserve"> Вид продукта Йогурт
Для детского питания Нет
Йогурт питьевой Да
Наличие вкусовых компонентов Да</t>
  </si>
  <si>
    <t>Тип молочного сырья Нормализованное молоко
Наличие обогащающих компонентов Нет 
Массовая доля жира 2,5%</t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</si>
  <si>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1кг</t>
    </r>
  </si>
  <si>
    <r>
      <rPr>
        <b/>
        <sz val="10"/>
        <rFont val="Times New Roman"/>
        <family val="1"/>
        <charset val="204"/>
      </rPr>
      <t>Полужесткая упаковка</t>
    </r>
    <r>
      <rPr>
        <sz val="10"/>
        <rFont val="Times New Roman"/>
        <family val="1"/>
        <charset val="204"/>
      </rPr>
      <t xml:space="preserve"> из листовых или комбинированных материалов. Фасовка до 1кг</t>
    </r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</si>
  <si>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 кг</t>
    </r>
  </si>
  <si>
    <r>
      <rPr>
        <b/>
        <sz val="10"/>
        <rFont val="Times New Roman"/>
        <family val="1"/>
        <charset val="204"/>
      </rPr>
      <t xml:space="preserve">Полужесткая упаковка </t>
    </r>
    <r>
      <rPr>
        <sz val="10"/>
        <rFont val="Times New Roman"/>
        <family val="1"/>
        <charset val="204"/>
      </rPr>
      <t>из листовых или комбинированных материалов. Фасовка до 1л</t>
    </r>
  </si>
  <si>
    <r>
      <rPr>
        <b/>
        <sz val="10"/>
        <rFont val="Times New Roman"/>
        <family val="1"/>
        <charset val="204"/>
      </rPr>
      <t>Полужесткая упаковка</t>
    </r>
    <r>
      <rPr>
        <sz val="10"/>
        <rFont val="Times New Roman"/>
        <family val="1"/>
        <charset val="204"/>
      </rPr>
      <t xml:space="preserve"> из листовых или комбинированных материалов. Фасовка от 0,450 до 0,500 кг</t>
    </r>
  </si>
  <si>
    <t xml:space="preserve">Поставка продуктов питания (молоко питьевое) (совместная закупка) </t>
  </si>
  <si>
    <r>
      <t xml:space="preserve">Вид хлеба  Ржано-пшеничный
 Наименование хлеба  Дарницкий 
Хлеб по способу производства
Формовой
Изделие нарезанное  </t>
    </r>
    <r>
      <rPr>
        <b/>
        <sz val="10"/>
        <rFont val="Times New Roman"/>
        <family val="1"/>
        <charset val="204"/>
      </rPr>
      <t>Нет</t>
    </r>
  </si>
  <si>
    <r>
      <t xml:space="preserve">Вид хлеба  Ржано-пшеничный
 Наименование хлеба   Дарницкий 
Хлеб по способу производства
Формовой
Изделие нарезанное  </t>
    </r>
    <r>
      <rPr>
        <b/>
        <sz val="10"/>
        <rFont val="Times New Roman"/>
        <family val="1"/>
        <charset val="204"/>
      </rPr>
      <t>Да</t>
    </r>
  </si>
  <si>
    <r>
      <t xml:space="preserve">Вид сырья   Пшеничная мука
Вид изделия  Батон нарезной 
Изделие нарезанное  </t>
    </r>
    <r>
      <rPr>
        <b/>
        <sz val="10"/>
        <rFont val="Times New Roman"/>
        <family val="1"/>
        <charset val="204"/>
      </rPr>
      <t xml:space="preserve">Нет </t>
    </r>
    <r>
      <rPr>
        <sz val="10"/>
        <rFont val="Times New Roman"/>
        <family val="1"/>
        <charset val="204"/>
      </rPr>
      <t xml:space="preserve">
</t>
    </r>
  </si>
  <si>
    <r>
      <t xml:space="preserve">Вид сырья   Пшеничная мука
Вид изделия  Батон нарезной 
Изделие нарезанное </t>
    </r>
    <r>
      <rPr>
        <b/>
        <sz val="10"/>
        <rFont val="Times New Roman"/>
        <family val="1"/>
        <charset val="204"/>
      </rPr>
      <t xml:space="preserve"> Да  </t>
    </r>
    <r>
      <rPr>
        <sz val="10"/>
        <rFont val="Times New Roman"/>
        <family val="1"/>
        <charset val="204"/>
      </rPr>
      <t xml:space="preserve">
</t>
    </r>
  </si>
  <si>
    <r>
      <t xml:space="preserve">Вид заливки
В собственном соку
Вид продукта по технологии изготовления
Кусковой
Вид сырья </t>
    </r>
    <r>
      <rPr>
        <b/>
        <sz val="10"/>
        <rFont val="Times New Roman"/>
        <family val="1"/>
        <charset val="204"/>
      </rPr>
      <t>Говядина</t>
    </r>
  </si>
  <si>
    <r>
      <t xml:space="preserve">Вид заливки
В собственном соку
Вид продукта по технологии изготовления
Кусковой
Вид сырья </t>
    </r>
    <r>
      <rPr>
        <b/>
        <sz val="10"/>
        <rFont val="Times New Roman"/>
        <family val="1"/>
        <charset val="204"/>
      </rPr>
      <t>Свинина</t>
    </r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</si>
  <si>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1л
</t>
    </r>
  </si>
  <si>
    <r>
      <rPr>
        <b/>
        <sz val="10"/>
        <rFont val="Times New Roman"/>
        <family val="1"/>
        <charset val="204"/>
      </rPr>
      <t xml:space="preserve">Мягкая или жесткая </t>
    </r>
    <r>
      <rPr>
        <sz val="10"/>
        <rFont val="Times New Roman"/>
        <family val="1"/>
        <charset val="204"/>
      </rPr>
      <t xml:space="preserve">упаковка.
Фасовка до 1л
</t>
    </r>
  </si>
  <si>
    <r>
      <t xml:space="preserve">Вид молока   Коровье
Вид молока по способу обработки
Пастеризованное
Вид молочного сырья
Нормализованное
Массовая доля жира, max, %         </t>
    </r>
    <r>
      <rPr>
        <b/>
        <sz val="10"/>
        <rFont val="Times New Roman"/>
        <family val="1"/>
        <charset val="204"/>
      </rPr>
      <t>≤ 2.5</t>
    </r>
    <r>
      <rPr>
        <sz val="10"/>
        <rFont val="Times New Roman"/>
        <family val="1"/>
        <charset val="204"/>
      </rPr>
      <t xml:space="preserve">
Массовая доля жира, min,%           </t>
    </r>
    <r>
      <rPr>
        <b/>
        <sz val="10"/>
        <rFont val="Times New Roman"/>
        <family val="1"/>
        <charset val="204"/>
      </rPr>
      <t xml:space="preserve"> ≥ 2.5</t>
    </r>
    <r>
      <rPr>
        <sz val="10"/>
        <rFont val="Times New Roman"/>
        <family val="1"/>
        <charset val="204"/>
      </rPr>
      <t xml:space="preserve">
</t>
    </r>
  </si>
  <si>
    <t>Сметана</t>
  </si>
  <si>
    <t xml:space="preserve">Вид молочного сырья:  Нормализованные сливки  
Массовая доля жира:  20 (%)  
</t>
  </si>
  <si>
    <r>
      <t xml:space="preserve">полиэтиленовый стакан  </t>
    </r>
    <r>
      <rPr>
        <b/>
        <sz val="10"/>
        <rFont val="Times New Roman"/>
        <family val="1"/>
        <charset val="204"/>
      </rPr>
      <t xml:space="preserve">до 0,5 кг </t>
    </r>
  </si>
  <si>
    <r>
      <t xml:space="preserve">упаковка </t>
    </r>
    <r>
      <rPr>
        <b/>
        <sz val="10"/>
        <rFont val="Times New Roman"/>
        <family val="1"/>
        <charset val="204"/>
      </rPr>
      <t>до 1 кг</t>
    </r>
  </si>
  <si>
    <t>Творог</t>
  </si>
  <si>
    <t xml:space="preserve">Вид молочного сырья Нормализованное  молоко  
Массовая доля жира, max, % ≤ 9
Массовая доля жира, min, % ≥ 9
Способ производства Самопрессование  </t>
  </si>
  <si>
    <t>Развес</t>
  </si>
  <si>
    <r>
      <rPr>
        <b/>
        <sz val="10"/>
        <rFont val="Times New Roman"/>
        <family val="1"/>
        <charset val="204"/>
      </rPr>
      <t>упаковка</t>
    </r>
    <r>
      <rPr>
        <sz val="10"/>
        <rFont val="Times New Roman"/>
        <family val="1"/>
        <charset val="204"/>
      </rPr>
      <t xml:space="preserve"> до 1 кг </t>
    </r>
  </si>
  <si>
    <t>Масло сливочное</t>
  </si>
  <si>
    <r>
      <rPr>
        <b/>
        <sz val="10"/>
        <rFont val="Times New Roman"/>
        <family val="1"/>
        <charset val="204"/>
      </rPr>
      <t>Упаковка</t>
    </r>
    <r>
      <rPr>
        <sz val="10"/>
        <rFont val="Times New Roman"/>
        <family val="1"/>
        <charset val="204"/>
      </rPr>
      <t>- кашированная фольга, брикет, вес от 180 до 200 гр.</t>
    </r>
  </si>
  <si>
    <r>
      <t xml:space="preserve"> </t>
    </r>
    <r>
      <rPr>
        <b/>
        <sz val="10"/>
        <rFont val="Times New Roman"/>
        <family val="1"/>
        <charset val="204"/>
      </rPr>
      <t>Развес</t>
    </r>
  </si>
  <si>
    <r>
      <t xml:space="preserve">Вид сливочного масла:  Сладко-сливочное  
Наименование сливочного масла: </t>
    </r>
    <r>
      <rPr>
        <b/>
        <sz val="10"/>
        <rFont val="Times New Roman"/>
        <family val="1"/>
        <charset val="204"/>
      </rPr>
      <t>Традиционное</t>
    </r>
    <r>
      <rPr>
        <sz val="10"/>
        <rFont val="Times New Roman"/>
        <family val="1"/>
        <charset val="204"/>
      </rPr>
      <t xml:space="preserve">
Сорт:  Высший
Тип сливочного масла:  Несоленое</t>
    </r>
  </si>
  <si>
    <r>
      <t xml:space="preserve">Вид сливочного масла:  Сладко-сливочное  
Наименование сливочного масла: </t>
    </r>
    <r>
      <rPr>
        <b/>
        <sz val="10"/>
        <rFont val="Times New Roman"/>
        <family val="1"/>
        <charset val="204"/>
      </rPr>
      <t>Крестьянское</t>
    </r>
    <r>
      <rPr>
        <sz val="10"/>
        <rFont val="Times New Roman"/>
        <family val="1"/>
        <charset val="204"/>
      </rPr>
      <t xml:space="preserve">
Сорт:  Высший
Тип сливочного масла:  Несоленое</t>
    </r>
  </si>
  <si>
    <t>Сыры полутвердые</t>
  </si>
  <si>
    <r>
      <t>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0"/>
        <rFont val="Times New Roman"/>
        <family val="1"/>
        <charset val="204"/>
      </rPr>
      <t xml:space="preserve">  Российский</t>
    </r>
  </si>
  <si>
    <t xml:space="preserve">Рыба тресковая мороженая </t>
  </si>
  <si>
    <t xml:space="preserve">потребительская тара, пакет до 30 кг </t>
  </si>
  <si>
    <t xml:space="preserve">Рыба тресковая мороженая  </t>
  </si>
  <si>
    <t xml:space="preserve">Рыба лососевая мороженая </t>
  </si>
  <si>
    <t>Консервы рыбные натуральные</t>
  </si>
  <si>
    <t>металлические банки. Вес  до 250 г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</si>
  <si>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</si>
  <si>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Ведра из полимерных материалов до 10 кг</t>
  </si>
  <si>
    <r>
      <rPr>
        <b/>
        <sz val="10"/>
        <rFont val="Times New Roman"/>
        <family val="1"/>
        <charset val="204"/>
      </rPr>
      <t>Сельдь</t>
    </r>
    <r>
      <rPr>
        <sz val="10"/>
        <rFont val="Times New Roman"/>
        <family val="1"/>
        <charset val="204"/>
      </rPr>
      <t xml:space="preserve"> соленая  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</si>
  <si>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 </t>
    </r>
    <r>
      <rPr>
        <b/>
        <sz val="10"/>
        <rFont val="Times New Roman"/>
        <family val="1"/>
        <charset val="204"/>
      </rPr>
      <t>Минтай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</si>
  <si>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 </t>
    </r>
    <r>
      <rPr>
        <b/>
        <sz val="10"/>
        <rFont val="Times New Roman"/>
        <family val="1"/>
        <charset val="204"/>
      </rPr>
      <t>Пикша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</si>
  <si>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Горбуша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</si>
  <si>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Треска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</si>
  <si>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Семга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</si>
  <si>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Форель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</si>
  <si>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сайра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</si>
  <si>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горбуша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</si>
  <si>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сардина</t>
    </r>
  </si>
  <si>
    <t>Поставка продуктов питания (сельдь) (совместная закупка)</t>
  </si>
  <si>
    <t>Груши</t>
  </si>
  <si>
    <t>Товарный сорт   Первый</t>
  </si>
  <si>
    <t>пакет/коробка/ящик</t>
  </si>
  <si>
    <t>Мандарины</t>
  </si>
  <si>
    <t xml:space="preserve">Товарный сорт   Первый </t>
  </si>
  <si>
    <t>Апельсины</t>
  </si>
  <si>
    <t>Бананы</t>
  </si>
  <si>
    <t xml:space="preserve">Товарный класс   Первый </t>
  </si>
  <si>
    <t>Лимоны</t>
  </si>
  <si>
    <t>Яблоки</t>
  </si>
  <si>
    <t xml:space="preserve">Яйца куриные в скорлупе свежие </t>
  </si>
  <si>
    <t>шт.</t>
  </si>
  <si>
    <t>тара, обеспечивающая сохранность, целостность товара</t>
  </si>
  <si>
    <t xml:space="preserve">Категория яйца:  Первая  
Класс яйца:  Столовое  
</t>
  </si>
  <si>
    <t>Фасоль   консервированная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</si>
  <si>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</si>
  <si>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 xml:space="preserve">металлические банки вместимостью  до 1,0 дм3 </t>
  </si>
  <si>
    <t>Горох, консервированный без уксуса или уксусной кислоты (кроме готовых блюд из овощей)</t>
  </si>
  <si>
    <t xml:space="preserve">Консервы овощные кукуруза сахарная  </t>
  </si>
  <si>
    <t xml:space="preserve">металлические банки   вместимостью  до 0,65 дм3 </t>
  </si>
  <si>
    <t xml:space="preserve">Икра овощная 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</si>
  <si>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</si>
  <si>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стеклянные или металлические   банки вместимостью  до 1,0 дм3 </t>
  </si>
  <si>
    <t>Огурцы  консервированные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</si>
  <si>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</si>
  <si>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стеклянные банки вместимостью  до 3,0 дм3 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</si>
  <si>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</si>
  <si>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</si>
  <si>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</si>
  <si>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</si>
  <si>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стеклянные банки вместимостью  до 1,0 дм3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</si>
  <si>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</si>
  <si>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 xml:space="preserve">стеклянные или металлические банки  вместимостью до 1,0 дм3 </t>
  </si>
  <si>
    <t xml:space="preserve">Равномерно нашинкованная полосками или нарезанная в виде кусочков различной формы, без крупных кусков кочерыги и кусков листьев. Морковь нарезанная соломкой или кружочками.Капуста упругая, плотная, хрустящая, цвет светло-соломенный с желтоватым оттенком, без признаков порчи </t>
  </si>
  <si>
    <t xml:space="preserve">Тара  из полимерных материалов массой до 10 кг герметичная </t>
  </si>
  <si>
    <t xml:space="preserve">Смеси сушеных фруктов </t>
  </si>
  <si>
    <t xml:space="preserve">Компот из сухофруктов. Высший  сорт. </t>
  </si>
  <si>
    <t>полиэтиленовые пакеты  до 1 кг</t>
  </si>
  <si>
    <t>Джем</t>
  </si>
  <si>
    <t xml:space="preserve">Вид продукта по способу обработки
Стерилизованный
</t>
  </si>
  <si>
    <t xml:space="preserve">стеклянные или металлические  банки вместимостью до 1,0  дм3 </t>
  </si>
  <si>
    <t>Сок из фруктов и (или) овощей</t>
  </si>
  <si>
    <t xml:space="preserve">стеклянные  банки вместимостью до 3 дм3 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</si>
  <si>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</si>
  <si>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</si>
  <si>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Изюм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</si>
  <si>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</si>
  <si>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 xml:space="preserve"> полиэтиленовые пакеты  до 1 кг </t>
  </si>
  <si>
    <r>
      <t xml:space="preserve">Вид сока    Овощной
Вид сока по способу обработки   Пастеризованный
Вид сока по технологии производства
Восстановленный Вид овощного сока </t>
    </r>
    <r>
      <rPr>
        <b/>
        <sz val="10"/>
        <rFont val="Times New Roman"/>
        <family val="1"/>
        <charset val="204"/>
      </rPr>
      <t xml:space="preserve">Томатный </t>
    </r>
    <r>
      <rPr>
        <sz val="10"/>
        <rFont val="Times New Roman"/>
        <family val="1"/>
        <charset val="204"/>
      </rPr>
      <t xml:space="preserve">
</t>
    </r>
  </si>
  <si>
    <r>
      <t xml:space="preserve">Вид сока    Фруктовый
Вид фруктового сока </t>
    </r>
    <r>
      <rPr>
        <b/>
        <sz val="10"/>
        <rFont val="Times New Roman"/>
        <family val="1"/>
        <charset val="204"/>
      </rPr>
      <t>Мультифрукт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</si>
  <si>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</t>
    </r>
    <r>
      <rPr>
        <b/>
        <sz val="10"/>
        <rFont val="Times New Roman"/>
        <family val="1"/>
        <charset val="204"/>
      </rPr>
      <t>Персиковый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</si>
  <si>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 </t>
    </r>
    <r>
      <rPr>
        <b/>
        <sz val="10"/>
        <rFont val="Times New Roman"/>
        <family val="1"/>
        <charset val="204"/>
      </rPr>
      <t>Яблочный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</si>
  <si>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 </t>
    </r>
    <r>
      <rPr>
        <b/>
        <sz val="10"/>
        <rFont val="Times New Roman"/>
        <family val="1"/>
        <charset val="204"/>
      </rPr>
      <t>Яблочный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  </r>
  </si>
  <si>
    <t xml:space="preserve">Капуста квашенная </t>
  </si>
  <si>
    <t>Рис</t>
  </si>
  <si>
    <t>пакет до 1 кг</t>
  </si>
  <si>
    <t xml:space="preserve">Крупа гречневая </t>
  </si>
  <si>
    <t xml:space="preserve">Вид крупы   Ядрица быстроразваривающаяся (пропаренная)
Сорт, не ниже   Первый
</t>
  </si>
  <si>
    <t xml:space="preserve">Пшено  </t>
  </si>
  <si>
    <t>Крупа  манная</t>
  </si>
  <si>
    <t>Крупа ячневая</t>
  </si>
  <si>
    <t xml:space="preserve">Номер крупы   1
</t>
  </si>
  <si>
    <t>Крупа перловая</t>
  </si>
  <si>
    <t xml:space="preserve">Номер крупы    1
</t>
  </si>
  <si>
    <t>Крупа пшеничная</t>
  </si>
  <si>
    <t xml:space="preserve">Вид крупы     Артек
</t>
  </si>
  <si>
    <t xml:space="preserve">Мука пшеничная                                           </t>
  </si>
  <si>
    <t xml:space="preserve">Вид муки     Хлебопекарная 
Сорт пшеничной хлебопекарной муки, не ниже    Высший
</t>
  </si>
  <si>
    <t>пакет до 2 кг</t>
  </si>
  <si>
    <t>Хлопья овсяные</t>
  </si>
  <si>
    <t xml:space="preserve"> номер овсяных хлоптев 1  из целой овсяной крупы 
</t>
  </si>
  <si>
    <t xml:space="preserve">Кукурузная крупа </t>
  </si>
  <si>
    <t>Номер крупы 5</t>
  </si>
  <si>
    <t>Фасоль продовольственная</t>
  </si>
  <si>
    <t xml:space="preserve">Номер и наименование типа фасоли
I. Фасоль белая
</t>
  </si>
  <si>
    <t>Горох шлифованный</t>
  </si>
  <si>
    <t xml:space="preserve">Вид зерна   Колотое
Сорт, не ниже   Первый
</t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</si>
  <si>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 xml:space="preserve">Высший 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</si>
  <si>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>Экстра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</si>
  <si>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0"/>
        <rFont val="Times New Roman"/>
        <family val="1"/>
        <charset val="204"/>
      </rPr>
      <t>Высший</t>
    </r>
    <r>
      <rPr>
        <sz val="10"/>
        <rFont val="Times New Roman"/>
        <family val="1"/>
        <charset val="204"/>
      </rPr>
      <t xml:space="preserve">
</t>
    </r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</si>
  <si>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</si>
  <si>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Сорт   </t>
    </r>
    <r>
      <rPr>
        <b/>
        <sz val="10"/>
        <rFont val="Times New Roman"/>
        <family val="1"/>
        <charset val="204"/>
      </rPr>
      <t>Высший</t>
    </r>
    <r>
      <rPr>
        <sz val="10"/>
        <rFont val="Times New Roman"/>
        <family val="1"/>
        <charset val="204"/>
      </rPr>
      <t xml:space="preserve"> 
</t>
    </r>
  </si>
  <si>
    <r>
      <t xml:space="preserve">Сорт  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
</t>
    </r>
  </si>
  <si>
    <r>
      <t xml:space="preserve">Марка крупы   </t>
    </r>
    <r>
      <rPr>
        <b/>
        <sz val="10"/>
        <rFont val="Times New Roman"/>
        <family val="1"/>
        <charset val="204"/>
      </rPr>
      <t>МТ</t>
    </r>
    <r>
      <rPr>
        <sz val="10"/>
        <rFont val="Times New Roman"/>
        <family val="1"/>
        <charset val="204"/>
      </rPr>
      <t xml:space="preserve">
</t>
    </r>
  </si>
  <si>
    <r>
      <t xml:space="preserve">Марка крупы  </t>
    </r>
    <r>
      <rPr>
        <b/>
        <sz val="10"/>
        <rFont val="Times New Roman"/>
        <family val="1"/>
        <charset val="204"/>
      </rPr>
      <t xml:space="preserve"> Т</t>
    </r>
    <r>
      <rPr>
        <sz val="10"/>
        <rFont val="Times New Roman"/>
        <family val="1"/>
        <charset val="204"/>
      </rPr>
      <t xml:space="preserve">
</t>
    </r>
  </si>
  <si>
    <r>
      <t xml:space="preserve">Вид крупы     </t>
    </r>
    <r>
      <rPr>
        <b/>
        <sz val="10"/>
        <rFont val="Times New Roman"/>
        <family val="1"/>
        <charset val="204"/>
      </rPr>
      <t xml:space="preserve">Мелкая № 4 </t>
    </r>
    <r>
      <rPr>
        <sz val="10"/>
        <rFont val="Times New Roman"/>
        <family val="1"/>
        <charset val="204"/>
      </rPr>
      <t xml:space="preserve">
</t>
    </r>
  </si>
  <si>
    <r>
      <t xml:space="preserve">Вид крупы   </t>
    </r>
    <r>
      <rPr>
        <b/>
        <sz val="10"/>
        <rFont val="Times New Roman"/>
        <family val="1"/>
        <charset val="204"/>
      </rPr>
      <t>Геркулес</t>
    </r>
    <r>
      <rPr>
        <sz val="10"/>
        <rFont val="Times New Roman"/>
        <family val="1"/>
        <charset val="204"/>
      </rPr>
      <t xml:space="preserve">
</t>
    </r>
  </si>
  <si>
    <t xml:space="preserve">Изделия макаронные </t>
  </si>
  <si>
    <t>упаковка до 1 кг</t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</si>
  <si>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Вермишель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</si>
  <si>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Лапша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</si>
  <si>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Зефир</t>
  </si>
  <si>
    <t xml:space="preserve">
Зефир глазированный:  Нет  
Наличие начинки:   Нет  
</t>
  </si>
  <si>
    <t>Упаковка масса нетто  до 1  кг.</t>
  </si>
  <si>
    <t>Карамель</t>
  </si>
  <si>
    <t xml:space="preserve">Вид карамели С начинкой </t>
  </si>
  <si>
    <t xml:space="preserve">картонные коробки </t>
  </si>
  <si>
    <t>Мармелад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</si>
  <si>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</si>
  <si>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 xml:space="preserve">Упаковка массой  до 1 кг </t>
  </si>
  <si>
    <t>Кофейный напиток  растворимый</t>
  </si>
  <si>
    <t xml:space="preserve">Вид кофейного напитка:  С натуральным кофе без цикория  </t>
  </si>
  <si>
    <t xml:space="preserve"> мягкая или полужесткая упаковка, массой до 1 кг  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</si>
  <si>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</si>
  <si>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</si>
  <si>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пачки или пакеты из полимерных материалов до 1 кг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</si>
  <si>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</si>
  <si>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</si>
  <si>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 xml:space="preserve">мягкая или полужесткая упаковка, массой до 1 кг </t>
  </si>
  <si>
    <t>Кисель сухой</t>
  </si>
  <si>
    <t xml:space="preserve">Вид киселя сухого: На плодовых (ягодных) экстрактах концентрированных соков
</t>
  </si>
  <si>
    <t>потребительская тара</t>
  </si>
  <si>
    <t>Молоко сгущенное</t>
  </si>
  <si>
    <t>Вид продукта: Молоко сгущенное с сахаром            Вид продукта по массовой доле жира: Цельный</t>
  </si>
  <si>
    <t>Упаковка масса нетто  до 0,5 кг.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</si>
  <si>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</si>
  <si>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</si>
  <si>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</si>
  <si>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</si>
  <si>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</si>
  <si>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 п/бут. до 1 л. </t>
  </si>
  <si>
    <t>Уксус пищевой</t>
  </si>
  <si>
    <t>Вид: столовый</t>
  </si>
  <si>
    <t xml:space="preserve">стеклянные или из полимерных материалов бутылки вместимостью от  0,1  до 1,0 дм3 </t>
  </si>
  <si>
    <t>Хлопья кукурузные</t>
  </si>
  <si>
    <t>Упаковка – картонная коробка, массой от 250 гр. и до 500 гр.</t>
  </si>
  <si>
    <t xml:space="preserve">Соль пищевая </t>
  </si>
  <si>
    <t xml:space="preserve">пачка массой до 1 кг </t>
  </si>
  <si>
    <t>Сахар белый свекловичный в твердом состоянии без вкусоароматических или красящих добавок</t>
  </si>
  <si>
    <t xml:space="preserve">Вид сахара белого :  Кристаллический  
 </t>
  </si>
  <si>
    <t>продуктовые мешки, фасовка до 50 кг</t>
  </si>
  <si>
    <t>Майонез</t>
  </si>
  <si>
    <t>Маслянная основа: Подсолнечное масло</t>
  </si>
  <si>
    <t xml:space="preserve">стеклянные банки или ведерки из полимерных и комбинированных материалов, масса  до 1 кг 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</si>
  <si>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</t>
  </si>
  <si>
    <t xml:space="preserve">Вид соли по способу производства:  Выварочная    Соль йодированная: Да
Сорт:  Экстра  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</si>
  <si>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</t>
  </si>
  <si>
    <t>Наименование  листа</t>
  </si>
  <si>
    <t>1. Хлеб</t>
  </si>
  <si>
    <t>2. Изделия хлебобулочные</t>
  </si>
  <si>
    <t>3.Мясо</t>
  </si>
  <si>
    <t>4.Мясо кур</t>
  </si>
  <si>
    <t>5. Яйцо</t>
  </si>
  <si>
    <t>6. Мясо индеек</t>
  </si>
  <si>
    <t>7.Колбаса</t>
  </si>
  <si>
    <t>8.Консервы мясо</t>
  </si>
  <si>
    <t>9.Молоко</t>
  </si>
  <si>
    <t>10.МолокоУльтра</t>
  </si>
  <si>
    <t>11. Кефир и пр (йогурт,ряженка)</t>
  </si>
  <si>
    <t>12.Сметана</t>
  </si>
  <si>
    <t>13.Творог</t>
  </si>
  <si>
    <t>14.Масло</t>
  </si>
  <si>
    <t>15.Сыр</t>
  </si>
  <si>
    <t>25.Прочее</t>
  </si>
  <si>
    <t>24.Кондитерские</t>
  </si>
  <si>
    <t>23.Макароны</t>
  </si>
  <si>
    <t>22.Мукомол</t>
  </si>
  <si>
    <t>21.Переработка</t>
  </si>
  <si>
    <t>20.Картофель</t>
  </si>
  <si>
    <t>19.Овощи</t>
  </si>
  <si>
    <t>18. Фрукты</t>
  </si>
  <si>
    <t>17.Консервы рыба</t>
  </si>
  <si>
    <t>16.Рыба</t>
  </si>
  <si>
    <t>Наименование совместынх закупок</t>
  </si>
  <si>
    <t>ООО          Госторг</t>
  </si>
  <si>
    <t>АО Волжский пекарь</t>
  </si>
  <si>
    <t>ООО Дмитрогорский молочный завод</t>
  </si>
  <si>
    <t xml:space="preserve">3 квартал    2022 </t>
  </si>
  <si>
    <t xml:space="preserve">Расчет НМЦК, руб. </t>
  </si>
  <si>
    <t>Расчет НМЦК, руб.</t>
  </si>
  <si>
    <t>2 квартал 2023</t>
  </si>
  <si>
    <t xml:space="preserve">АО "Вышневолоцкий хлебокомбинат" </t>
  </si>
  <si>
    <t>2  квартал 2023</t>
  </si>
  <si>
    <t xml:space="preserve">Предложения по начальным (максимальным) ценам на продовольственные товары  (изделия хлебобулочные) на 2-е полугодие 2023  года </t>
  </si>
  <si>
    <t>Рекомендуемая  цена на 2-е полугодие  2023</t>
  </si>
  <si>
    <t xml:space="preserve">Предложения по начальным (максимальным) ценам на продовольственные товары  (изделия хлебобулочные) на 2-е полугодие  2023 года </t>
  </si>
  <si>
    <t>Рекомендуемая  цена на 2-е полугодие 2023</t>
  </si>
  <si>
    <t xml:space="preserve">Предложения по начальным (максимальным) ценам на продовольственные товары  (мясо (говядина) и  субпродукты) на 2-е полугодие  2023 года </t>
  </si>
  <si>
    <t xml:space="preserve">Предложения по начальным (максимальным) ценам на продовольственные товары  (мясо кур) на 2-е полугодие  2023 года </t>
  </si>
  <si>
    <t xml:space="preserve">Предложения по начальным (максимальным) ценам на продовольственные товары  (яйцо куриное) на 2-е полугодие  2023 года </t>
  </si>
  <si>
    <t xml:space="preserve">Предложения по начальным (максимальным) ценам на продовольственные товары  (мясо индеек) на 2-е полугодие  2023 года </t>
  </si>
  <si>
    <t xml:space="preserve">Предложения по начальным (максимальным) ценам на продовольственные товары  (колбасные изделия) на2-е полугодие  2023 года </t>
  </si>
  <si>
    <t xml:space="preserve">Предложения по начальным (максимальным) ценам на продовольственные товары  (тушеные изделия) на 2-е полугодие  2023 года </t>
  </si>
  <si>
    <t xml:space="preserve">Предложения по начальным (максимальным) ценам на продовольственные товары  (молоко) на  2-е полугодие  2023 года </t>
  </si>
  <si>
    <t xml:space="preserve">Предложения по начальным (максимальным) ценам на продовольственные товары  (молоко) на 2-е полугодие  2023 года </t>
  </si>
  <si>
    <t xml:space="preserve">Предложения по начальным (максимальным) ценам на продовольственные товары  (молочная продукция) на 2-е полугодие 2023 года </t>
  </si>
  <si>
    <t xml:space="preserve">Предложения по начальным (максимальным) ценам на продовольственные товары  (сметана) на 2-е полугодие  2023 года </t>
  </si>
  <si>
    <t xml:space="preserve">Предложения по начальным (максимальным) ценам на продовольственные товары  (творог) на 2-е полугодие 2023 года </t>
  </si>
  <si>
    <t xml:space="preserve">Предложения по начальным (максимальным) ценам на продовольственные товары  (масло сливочное) на 2-е полугодие  2023 года </t>
  </si>
  <si>
    <t xml:space="preserve">Предложения по начальным (максимальным) ценам на продовольственные товары  (сыр) на 2-е полугодие  2023 года </t>
  </si>
  <si>
    <t xml:space="preserve">Предложения по начальным (максимальным) ценам на продовольственные товары  (рыба) на 2-е полугодие  2023 года </t>
  </si>
  <si>
    <t xml:space="preserve">Предложения по начальным (максимальным) ценам на продовольственные товары  (консервы рыбные) на  2-е полугодие   2023 года </t>
  </si>
  <si>
    <t xml:space="preserve">Предложения по начальным (максимальным) ценам на продовольственные товары  (фрукты) на 2-е полугодие  2023 года </t>
  </si>
  <si>
    <t xml:space="preserve">Предложения по начальным (максимальным) ценам на продовольственные товары  (овощи) на 2-е полугодие  2023 года </t>
  </si>
  <si>
    <t xml:space="preserve">Предложения по начальным (максимальным) ценам на продовольственные товары  (картофель) на 2-е полугодие  2023 года </t>
  </si>
  <si>
    <t xml:space="preserve">Предложения по начальным (максимальным) ценам на продовольственные товары  (овощи и фрукты переработанные) на 2-е полугодие  2023 года </t>
  </si>
  <si>
    <t xml:space="preserve">Предложения по начальным (максимальным) ценам на продовольственные товары  (овощи и фрукты переработанные) на  2-е полугодие  2023 года </t>
  </si>
  <si>
    <t xml:space="preserve">Предложения по начальным (максимальным) ценам на продовольственные товары  (макаронные изделия) на 2-е полугодие  2023 года </t>
  </si>
  <si>
    <t>Рекомендуемая  цена на  2-е полугодие  2023</t>
  </si>
  <si>
    <t xml:space="preserve">Предложения по начальным (максимальным) ценам на продовольственные товары  (кондитерские изделия) на 2-е полугодие  2023 года </t>
  </si>
  <si>
    <t xml:space="preserve">Предложения по начальным (максимальным) ценам на продовольственные товары  (прочие продукты) на 2-е полугодие  2023 года </t>
  </si>
  <si>
    <t xml:space="preserve">ООО "Продресурсы" </t>
  </si>
  <si>
    <t xml:space="preserve">ООО "Тверь Агропром" </t>
  </si>
  <si>
    <t>ООО "Тверь Агропром"</t>
  </si>
  <si>
    <t xml:space="preserve">ООО "Тверьпродукт" </t>
  </si>
  <si>
    <t>Кабачки</t>
  </si>
  <si>
    <t xml:space="preserve">Товарный сорт - высшийКабачки цукини - наличие </t>
  </si>
  <si>
    <t xml:space="preserve">ящики из гофрированного картона </t>
  </si>
  <si>
    <t xml:space="preserve">Перец </t>
  </si>
  <si>
    <t>мешок- сетка из полиэтиленовой нити от 25 до 40 кг</t>
  </si>
  <si>
    <t xml:space="preserve">Баклажаны </t>
  </si>
  <si>
    <t>Сладкий первого сорта. Внешний вид - плоды свежие, целые, чистые, здоровые, без механических повреждений и повреждений, вызванных низкой температурой, без излишней внешней влажности, с плодоножкой, без повреждений с/х вредителями, без посторонних примесей (земли, песка) - наличие</t>
  </si>
  <si>
    <t>товарный сорт - первый</t>
  </si>
  <si>
    <t>потребительская тара до 20 кг</t>
  </si>
  <si>
    <t xml:space="preserve">ООО "Вышний Волочк-Айсберг" </t>
  </si>
  <si>
    <t>ООО "Вышний Волочк-Айсберг"</t>
  </si>
  <si>
    <t xml:space="preserve">ООО "Молоко" </t>
  </si>
  <si>
    <t>ООО "Молоко</t>
  </si>
  <si>
    <t xml:space="preserve">Тверьстат (май 2023)  </t>
  </si>
  <si>
    <t>Тверьстат (июнь 2023)</t>
  </si>
  <si>
    <t>Тверьстат (май 2023)</t>
  </si>
  <si>
    <t>Тверьстат(май  2023)</t>
  </si>
  <si>
    <t>Тверьстат (май-июнь 2023)</t>
  </si>
  <si>
    <t>Тверьстат (май-июнь 2023 )</t>
  </si>
  <si>
    <t>Тверьстат (май 2023 )</t>
  </si>
  <si>
    <t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</si>
  <si>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>РК   2691100199422000220*</t>
  </si>
  <si>
    <t>https://tver.price.ru</t>
  </si>
  <si>
    <t>https://online.metro-cc.ru</t>
  </si>
  <si>
    <t xml:space="preserve">№ 2694500042023000009
</t>
  </si>
  <si>
    <t>food.ru</t>
  </si>
  <si>
    <t>tver.price.ru</t>
  </si>
  <si>
    <t>online.metro-cc.ru</t>
  </si>
  <si>
    <t>lenta.com</t>
  </si>
  <si>
    <t>**Индексация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</si>
  <si>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>РК  2695011177522000123*</t>
  </si>
  <si>
    <t>№ 3691101671122000001 *</t>
  </si>
  <si>
    <t xml:space="preserve"> РК   690201603122000240 *</t>
  </si>
  <si>
    <t>Тверьстат (май, июнь2023)</t>
  </si>
  <si>
    <t xml:space="preserve">Тверьстат (май 2023) </t>
  </si>
  <si>
    <t>Тверьстат (май,июнь 2023)</t>
  </si>
  <si>
    <t>Тверьстат (май, июнь 2023)</t>
  </si>
  <si>
    <r>
      <rPr>
        <b/>
        <sz val="10"/>
        <rFont val="Times New Roman"/>
        <family val="1"/>
        <charset val="204"/>
      </rPr>
      <t xml:space="preserve">Полужесткая упаковка </t>
    </r>
    <r>
      <rPr>
        <sz val="10"/>
        <rFont val="Times New Roman"/>
        <family val="1"/>
        <charset val="204"/>
      </rPr>
      <t>из листовых или комбинированных материалов. 
Фасовка до 1л</t>
    </r>
  </si>
  <si>
    <t xml:space="preserve">Тверьстат (май, июнь 2023) </t>
  </si>
  <si>
    <t>Тверьстат (май  2023)</t>
  </si>
  <si>
    <t>Тверьстат (иай 2023)</t>
  </si>
  <si>
    <t xml:space="preserve">Товарный сорт:  высший
</t>
  </si>
  <si>
    <t>Консервы из свежей кукурузы. Сорт высший .  Зерна целые.  Консистенция мягкая, однородная, без чрезмерной плотности.</t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</si>
  <si>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Макароны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</si>
  <si>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Расчет цены на плановый период</t>
  </si>
  <si>
    <t>Ценовые предложения производителей</t>
  </si>
  <si>
    <t>Цены из реестра контрактов</t>
  </si>
  <si>
    <t>Статистичесие данные</t>
  </si>
  <si>
    <t>Цетовые обозначения:</t>
  </si>
  <si>
    <t>Ценовые предложения из иных источников 
(коммерческие предложения, информация с сайтов)</t>
  </si>
  <si>
    <t>АО "Верхневолжская птицефабрика"</t>
  </si>
  <si>
    <t>ЗАО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</si>
</sst>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Symbol"/>
      <family val="1"/>
      <charset val="2"/>
    </font>
    <font>
      <sz val="10"/>
      <color rgb="FF000000"/>
      <name val="Symbol"/>
      <family val="1"/>
      <charset val="2"/>
    </font>
    <font>
      <b/>
      <i/>
      <u/>
      <sz val="12"/>
      <color theme="1"/>
      <name val="Times New Roman"/>
      <family val="1"/>
      <charset val="204"/>
    </font>
    <font>
      <sz val="10"/>
      <color rgb="FF000000"/>
      <name val="Times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0" fontId="4" fillId="0" borderId="1" xfId="0" applyNumberFormat="1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8" fillId="0" borderId="0" xfId="0" applyFont="1"/>
    <xf numFmtId="0" fontId="8" fillId="0" borderId="1" xfId="0" applyFont="1" applyBorder="1"/>
    <xf numFmtId="0" fontId="11" fillId="0" borderId="1" xfId="2" applyFont="1" applyBorder="1" applyAlignment="1">
      <alignment horizontal="left" vertical="center"/>
    </xf>
    <xf numFmtId="0" fontId="11" fillId="0" borderId="1" xfId="2" applyFont="1" applyBorder="1"/>
    <xf numFmtId="0" fontId="11" fillId="0" borderId="8" xfId="2" applyFont="1" applyBorder="1"/>
    <xf numFmtId="0" fontId="10" fillId="0" borderId="1" xfId="0" applyFont="1" applyBorder="1" applyAlignment="1">
      <alignment horizontal="center" vertical="center"/>
    </xf>
    <xf numFmtId="0" fontId="4" fillId="0" borderId="9" xfId="0" applyFont="1" applyFill="1" applyBorder="1"/>
    <xf numFmtId="0" fontId="4" fillId="0" borderId="1" xfId="0" applyFont="1" applyFill="1" applyBorder="1" applyAlignment="1">
      <alignment horizontal="center" vertical="top"/>
    </xf>
    <xf numFmtId="10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top"/>
    </xf>
    <xf numFmtId="0" fontId="13" fillId="0" borderId="0" xfId="2" applyFont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Fill="1"/>
    <xf numFmtId="0" fontId="15" fillId="0" borderId="1" xfId="0" applyFont="1" applyBorder="1" applyAlignment="1">
      <alignment horizontal="center" vertical="top"/>
    </xf>
    <xf numFmtId="10" fontId="15" fillId="0" borderId="1" xfId="0" applyNumberFormat="1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7" fillId="0" borderId="1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8" xfId="0" applyNumberFormat="1" applyFont="1" applyFill="1" applyBorder="1" applyAlignment="1">
      <alignment horizontal="center" vertical="top"/>
    </xf>
    <xf numFmtId="0" fontId="18" fillId="0" borderId="0" xfId="0" applyFont="1"/>
    <xf numFmtId="4" fontId="1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center" vertical="top"/>
    </xf>
    <xf numFmtId="0" fontId="17" fillId="0" borderId="0" xfId="0" applyFont="1"/>
    <xf numFmtId="4" fontId="6" fillId="0" borderId="7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20" fillId="0" borderId="1" xfId="0" applyNumberFormat="1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1" fillId="4" borderId="2" xfId="2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center" vertical="top"/>
    </xf>
    <xf numFmtId="4" fontId="4" fillId="0" borderId="8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top"/>
    </xf>
    <xf numFmtId="0" fontId="16" fillId="4" borderId="2" xfId="0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top"/>
    </xf>
    <xf numFmtId="4" fontId="4" fillId="6" borderId="1" xfId="0" applyNumberFormat="1" applyFont="1" applyFill="1" applyBorder="1" applyAlignment="1">
      <alignment horizontal="center" vertical="top"/>
    </xf>
    <xf numFmtId="0" fontId="1" fillId="6" borderId="6" xfId="2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 wrapText="1"/>
    </xf>
    <xf numFmtId="4" fontId="2" fillId="6" borderId="6" xfId="0" applyNumberFormat="1" applyFont="1" applyFill="1" applyBorder="1" applyAlignment="1">
      <alignment horizontal="center" vertical="top"/>
    </xf>
    <xf numFmtId="4" fontId="2" fillId="6" borderId="2" xfId="0" applyNumberFormat="1" applyFont="1" applyFill="1" applyBorder="1" applyAlignment="1">
      <alignment horizontal="center" vertical="top"/>
    </xf>
    <xf numFmtId="4" fontId="4" fillId="7" borderId="1" xfId="0" applyNumberFormat="1" applyFont="1" applyFill="1" applyBorder="1" applyAlignment="1">
      <alignment horizontal="center" vertical="top"/>
    </xf>
    <xf numFmtId="0" fontId="1" fillId="5" borderId="6" xfId="2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top"/>
    </xf>
    <xf numFmtId="4" fontId="2" fillId="5" borderId="6" xfId="0" applyNumberFormat="1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top" wrapText="1"/>
    </xf>
    <xf numFmtId="4" fontId="2" fillId="5" borderId="2" xfId="0" applyNumberFormat="1" applyFont="1" applyFill="1" applyBorder="1" applyAlignment="1">
      <alignment horizontal="center" vertical="top" wrapText="1"/>
    </xf>
    <xf numFmtId="0" fontId="12" fillId="5" borderId="2" xfId="2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top"/>
    </xf>
    <xf numFmtId="4" fontId="6" fillId="5" borderId="2" xfId="0" applyNumberFormat="1" applyFont="1" applyFill="1" applyBorder="1" applyAlignment="1">
      <alignment horizontal="center" vertical="top"/>
    </xf>
    <xf numFmtId="0" fontId="19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top"/>
    </xf>
    <xf numFmtId="4" fontId="5" fillId="7" borderId="1" xfId="0" applyNumberFormat="1" applyFont="1" applyFill="1" applyBorder="1" applyAlignment="1">
      <alignment horizontal="center" vertical="top"/>
    </xf>
    <xf numFmtId="4" fontId="14" fillId="7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22" fillId="0" borderId="0" xfId="0" applyFont="1"/>
    <xf numFmtId="4" fontId="23" fillId="0" borderId="1" xfId="0" applyNumberFormat="1" applyFont="1" applyFill="1" applyBorder="1" applyAlignment="1">
      <alignment horizontal="center" vertical="top"/>
    </xf>
    <xf numFmtId="4" fontId="23" fillId="0" borderId="2" xfId="0" applyNumberFormat="1" applyFont="1" applyFill="1" applyBorder="1" applyAlignment="1">
      <alignment horizontal="center" vertical="top"/>
    </xf>
    <xf numFmtId="0" fontId="11" fillId="0" borderId="8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8" xfId="2" applyFont="1" applyBorder="1" applyAlignment="1">
      <alignment horizontal="left"/>
    </xf>
    <xf numFmtId="0" fontId="11" fillId="0" borderId="2" xfId="2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'1.Хлеб'!$P$7:$T$7</c:f>
              <c:numCache>
                <c:formatCode>#,##0.00</c:formatCode>
                <c:ptCount val="5"/>
                <c:pt idx="0">
                  <c:v>94.31</c:v>
                </c:pt>
                <c:pt idx="1">
                  <c:v>98.72999999999999</c:v>
                </c:pt>
                <c:pt idx="2">
                  <c:v>100.09</c:v>
                </c:pt>
                <c:pt idx="3">
                  <c:v>88.57</c:v>
                </c:pt>
                <c:pt idx="4">
                  <c:v>96.968000000000018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510528"/>
        <c:axId val="230440256"/>
      </c:lineChart>
      <c:catAx>
        <c:axId val="23151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0440256"/>
        <c:crosses val="autoZero"/>
        <c:auto val="1"/>
        <c:lblAlgn val="ctr"/>
        <c:lblOffset val="100"/>
        <c:noMultiLvlLbl val="0"/>
      </c:catAx>
      <c:valAx>
        <c:axId val="2304402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5105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хлебобулочные'!$Q$11:$U$11</c:f>
              <c:numCache>
                <c:formatCode>#,##0.00</c:formatCode>
                <c:ptCount val="5"/>
                <c:pt idx="0">
                  <c:v>224.41</c:v>
                </c:pt>
                <c:pt idx="1">
                  <c:v>228.178</c:v>
                </c:pt>
                <c:pt idx="2">
                  <c:v>229</c:v>
                </c:pt>
                <c:pt idx="3">
                  <c:v>220.53</c:v>
                </c:pt>
                <c:pt idx="4">
                  <c:v>221.92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923264"/>
        <c:axId val="230824704"/>
      </c:lineChart>
      <c:catAx>
        <c:axId val="230923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0824704"/>
        <c:crosses val="autoZero"/>
        <c:auto val="1"/>
        <c:lblAlgn val="ctr"/>
        <c:lblOffset val="100"/>
        <c:noMultiLvlLbl val="0"/>
      </c:catAx>
      <c:valAx>
        <c:axId val="2308247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9232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'22.Мукомол'!$M$11:$Q$11</c:f>
              <c:numCache>
                <c:formatCode>#,##0.00</c:formatCode>
                <c:ptCount val="5"/>
                <c:pt idx="0">
                  <c:v>60.13</c:v>
                </c:pt>
                <c:pt idx="1">
                  <c:v>62.5</c:v>
                </c:pt>
                <c:pt idx="2">
                  <c:v>65.666666666666657</c:v>
                </c:pt>
                <c:pt idx="3">
                  <c:v>51.93</c:v>
                </c:pt>
                <c:pt idx="4">
                  <c:v>51.05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067648"/>
        <c:axId val="239600768"/>
      </c:lineChart>
      <c:catAx>
        <c:axId val="23906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600768"/>
        <c:crosses val="autoZero"/>
        <c:auto val="1"/>
        <c:lblAlgn val="ctr"/>
        <c:lblOffset val="100"/>
        <c:noMultiLvlLbl val="0"/>
      </c:catAx>
      <c:valAx>
        <c:axId val="2396007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0676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10540412004705E-2"/>
          <c:y val="0.36879597384698204"/>
          <c:w val="0.92022314676571104"/>
          <c:h val="0.3758837365666457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'22.Мукомол'!$M$10:$Q$10</c:f>
              <c:numCache>
                <c:formatCode>#,##0.00</c:formatCode>
                <c:ptCount val="5"/>
                <c:pt idx="0">
                  <c:v>63.17</c:v>
                </c:pt>
                <c:pt idx="1">
                  <c:v>63.046000000000006</c:v>
                </c:pt>
                <c:pt idx="2">
                  <c:v>63.666666666666664</c:v>
                </c:pt>
                <c:pt idx="3">
                  <c:v>51.93</c:v>
                </c:pt>
                <c:pt idx="4">
                  <c:v>62.836666666666659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646784"/>
        <c:axId val="239602496"/>
      </c:lineChart>
      <c:catAx>
        <c:axId val="23864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602496"/>
        <c:crosses val="autoZero"/>
        <c:auto val="1"/>
        <c:lblAlgn val="ctr"/>
        <c:lblOffset val="100"/>
        <c:noMultiLvlLbl val="0"/>
      </c:catAx>
      <c:valAx>
        <c:axId val="2396024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6467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'22.Мукомол'!$M$12:$Q$12</c:f>
              <c:numCache>
                <c:formatCode>#,##0.00</c:formatCode>
                <c:ptCount val="5"/>
                <c:pt idx="0">
                  <c:v>57.56</c:v>
                </c:pt>
                <c:pt idx="1">
                  <c:v>57.774999999999999</c:v>
                </c:pt>
                <c:pt idx="2">
                  <c:v>56.326666666666668</c:v>
                </c:pt>
                <c:pt idx="3">
                  <c:v>63.14</c:v>
                </c:pt>
                <c:pt idx="4">
                  <c:v>62.396666666666661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647296"/>
        <c:axId val="239604224"/>
      </c:lineChart>
      <c:catAx>
        <c:axId val="238647296"/>
        <c:scaling>
          <c:orientation val="minMax"/>
        </c:scaling>
        <c:delete val="1"/>
        <c:axPos val="b"/>
        <c:majorTickMark val="out"/>
        <c:minorTickMark val="none"/>
        <c:tickLblPos val="nextTo"/>
        <c:crossAx val="239604224"/>
        <c:crosses val="autoZero"/>
        <c:auto val="1"/>
        <c:lblAlgn val="ctr"/>
        <c:lblOffset val="100"/>
        <c:noMultiLvlLbl val="0"/>
      </c:catAx>
      <c:valAx>
        <c:axId val="2396042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6472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1138175077154E-2"/>
          <c:y val="0.24691454035011315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'22.Мукомол'!$M$18:$Q$18</c:f>
              <c:numCache>
                <c:formatCode>#,##0.00</c:formatCode>
                <c:ptCount val="5"/>
                <c:pt idx="0">
                  <c:v>56.61</c:v>
                </c:pt>
                <c:pt idx="1">
                  <c:v>51.457499999999996</c:v>
                </c:pt>
                <c:pt idx="2">
                  <c:v>50</c:v>
                </c:pt>
                <c:pt idx="3">
                  <c:v>45.47</c:v>
                </c:pt>
                <c:pt idx="4">
                  <c:v>46.192500000000003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647808"/>
        <c:axId val="239605952"/>
      </c:lineChart>
      <c:catAx>
        <c:axId val="238647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605952"/>
        <c:crosses val="autoZero"/>
        <c:auto val="1"/>
        <c:lblAlgn val="ctr"/>
        <c:lblOffset val="100"/>
        <c:noMultiLvlLbl val="0"/>
      </c:catAx>
      <c:valAx>
        <c:axId val="2396059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6478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'22.Мукомол'!$M$20:$Q$20</c:f>
              <c:numCache>
                <c:formatCode>#,##0.00</c:formatCode>
                <c:ptCount val="5"/>
                <c:pt idx="0">
                  <c:v>146.72</c:v>
                </c:pt>
                <c:pt idx="1">
                  <c:v>147.93333333333334</c:v>
                </c:pt>
                <c:pt idx="2">
                  <c:v>140.5</c:v>
                </c:pt>
                <c:pt idx="3">
                  <c:v>150.56</c:v>
                </c:pt>
                <c:pt idx="4">
                  <c:v>171.66666666666666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648320"/>
        <c:axId val="239828992"/>
      </c:lineChart>
      <c:catAx>
        <c:axId val="23864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9828992"/>
        <c:crosses val="autoZero"/>
        <c:auto val="1"/>
        <c:lblAlgn val="ctr"/>
        <c:lblOffset val="100"/>
        <c:noMultiLvlLbl val="0"/>
      </c:catAx>
      <c:valAx>
        <c:axId val="2398289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6483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56961359423221E-3"/>
          <c:y val="0.17284017824507922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'22.Мукомол'!$M$21:$Q$21</c:f>
              <c:numCache>
                <c:formatCode>#,##0.00</c:formatCode>
                <c:ptCount val="5"/>
                <c:pt idx="0">
                  <c:v>70</c:v>
                </c:pt>
                <c:pt idx="1">
                  <c:v>71.333333333333329</c:v>
                </c:pt>
                <c:pt idx="2">
                  <c:v>76</c:v>
                </c:pt>
                <c:pt idx="3">
                  <c:v>77.209999999999994</c:v>
                </c:pt>
                <c:pt idx="4">
                  <c:v>79.333333333333329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648832"/>
        <c:axId val="239830720"/>
      </c:lineChart>
      <c:catAx>
        <c:axId val="23864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830720"/>
        <c:crosses val="autoZero"/>
        <c:auto val="1"/>
        <c:lblAlgn val="ctr"/>
        <c:lblOffset val="100"/>
        <c:noMultiLvlLbl val="0"/>
      </c:catAx>
      <c:valAx>
        <c:axId val="2398307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6488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'22.Мукомол'!$M$19:$Q$19</c:f>
              <c:numCache>
                <c:formatCode>#,##0.00</c:formatCode>
                <c:ptCount val="5"/>
                <c:pt idx="0">
                  <c:v>116.72</c:v>
                </c:pt>
                <c:pt idx="1">
                  <c:v>113.33333333333333</c:v>
                </c:pt>
                <c:pt idx="2">
                  <c:v>101.66666666666666</c:v>
                </c:pt>
                <c:pt idx="3">
                  <c:v>115.08</c:v>
                </c:pt>
                <c:pt idx="4">
                  <c:v>119.15666666666667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874048"/>
        <c:axId val="239832448"/>
      </c:lineChart>
      <c:catAx>
        <c:axId val="23987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832448"/>
        <c:crosses val="autoZero"/>
        <c:auto val="1"/>
        <c:lblAlgn val="ctr"/>
        <c:lblOffset val="100"/>
        <c:noMultiLvlLbl val="0"/>
      </c:catAx>
      <c:valAx>
        <c:axId val="2398324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8740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'22.Мукомол'!$M$17:$Q$17</c:f>
              <c:numCache>
                <c:formatCode>#,##0.00</c:formatCode>
                <c:ptCount val="5"/>
                <c:pt idx="0">
                  <c:v>56.33</c:v>
                </c:pt>
                <c:pt idx="1">
                  <c:v>55.333333333333329</c:v>
                </c:pt>
                <c:pt idx="2">
                  <c:v>57.744999999999997</c:v>
                </c:pt>
                <c:pt idx="3">
                  <c:v>57.8</c:v>
                </c:pt>
                <c:pt idx="4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875072"/>
        <c:axId val="239834176"/>
      </c:lineChart>
      <c:catAx>
        <c:axId val="23987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834176"/>
        <c:crosses val="autoZero"/>
        <c:auto val="1"/>
        <c:lblAlgn val="ctr"/>
        <c:lblOffset val="100"/>
        <c:noMultiLvlLbl val="0"/>
      </c:catAx>
      <c:valAx>
        <c:axId val="2398341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8750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'22.Мукомол'!$M$16:$Q$16</c:f>
              <c:numCache>
                <c:formatCode>#,##0.00</c:formatCode>
                <c:ptCount val="5"/>
                <c:pt idx="0">
                  <c:v>53</c:v>
                </c:pt>
                <c:pt idx="1">
                  <c:v>50.333333333333329</c:v>
                </c:pt>
                <c:pt idx="2">
                  <c:v>52.975000000000001</c:v>
                </c:pt>
                <c:pt idx="3">
                  <c:v>53.58</c:v>
                </c:pt>
                <c:pt idx="4">
                  <c:v>52.666666666666664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875584"/>
        <c:axId val="239835904"/>
      </c:lineChart>
      <c:catAx>
        <c:axId val="239875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835904"/>
        <c:crosses val="autoZero"/>
        <c:auto val="1"/>
        <c:lblAlgn val="ctr"/>
        <c:lblOffset val="100"/>
        <c:noMultiLvlLbl val="0"/>
      </c:catAx>
      <c:valAx>
        <c:axId val="2398359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8755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'22.Мукомол'!$M$15:$Q$15</c:f>
              <c:numCache>
                <c:formatCode>#,##0.00</c:formatCode>
                <c:ptCount val="5"/>
                <c:pt idx="0">
                  <c:v>50.27</c:v>
                </c:pt>
                <c:pt idx="1">
                  <c:v>49.002499999999998</c:v>
                </c:pt>
                <c:pt idx="2">
                  <c:v>51.4375</c:v>
                </c:pt>
                <c:pt idx="3">
                  <c:v>50.78</c:v>
                </c:pt>
                <c:pt idx="4">
                  <c:v>52.36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070720"/>
        <c:axId val="240034944"/>
      </c:lineChart>
      <c:catAx>
        <c:axId val="23907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34944"/>
        <c:crosses val="autoZero"/>
        <c:auto val="1"/>
        <c:lblAlgn val="ctr"/>
        <c:lblOffset val="100"/>
        <c:noMultiLvlLbl val="0"/>
      </c:catAx>
      <c:valAx>
        <c:axId val="2400349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0707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хлебобулочные'!$Q$10:$U$10</c:f>
              <c:numCache>
                <c:formatCode>#,##0.00</c:formatCode>
                <c:ptCount val="5"/>
                <c:pt idx="0">
                  <c:v>216.05</c:v>
                </c:pt>
                <c:pt idx="1">
                  <c:v>210.83375000000001</c:v>
                </c:pt>
                <c:pt idx="2">
                  <c:v>203</c:v>
                </c:pt>
                <c:pt idx="3">
                  <c:v>194.39</c:v>
                </c:pt>
                <c:pt idx="4">
                  <c:v>206.16200000000001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923776"/>
        <c:axId val="232702528"/>
      </c:lineChart>
      <c:catAx>
        <c:axId val="23092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2702528"/>
        <c:crosses val="autoZero"/>
        <c:auto val="1"/>
        <c:lblAlgn val="ctr"/>
        <c:lblOffset val="100"/>
        <c:noMultiLvlLbl val="0"/>
      </c:catAx>
      <c:valAx>
        <c:axId val="2327025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9237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'22.Мукомол'!$M$14:$Q$14</c:f>
              <c:numCache>
                <c:formatCode>#,##0.00</c:formatCode>
                <c:ptCount val="5"/>
                <c:pt idx="0">
                  <c:v>49.67</c:v>
                </c:pt>
                <c:pt idx="1">
                  <c:v>48</c:v>
                </c:pt>
                <c:pt idx="2">
                  <c:v>53.744999999999997</c:v>
                </c:pt>
                <c:pt idx="3">
                  <c:v>56.47</c:v>
                </c:pt>
                <c:pt idx="4">
                  <c:v>56.666666666666664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876096"/>
        <c:axId val="240036672"/>
      </c:lineChart>
      <c:catAx>
        <c:axId val="23987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36672"/>
        <c:crosses val="autoZero"/>
        <c:auto val="1"/>
        <c:lblAlgn val="ctr"/>
        <c:lblOffset val="100"/>
        <c:noMultiLvlLbl val="0"/>
      </c:catAx>
      <c:valAx>
        <c:axId val="2400366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8760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'22.Мукомол'!$M$13:$Q$13</c:f>
              <c:numCache>
                <c:formatCode>#,##0.00</c:formatCode>
                <c:ptCount val="5"/>
                <c:pt idx="0">
                  <c:v>59.23</c:v>
                </c:pt>
                <c:pt idx="1">
                  <c:v>57.774999999999999</c:v>
                </c:pt>
                <c:pt idx="2">
                  <c:v>60.296666666666667</c:v>
                </c:pt>
                <c:pt idx="3">
                  <c:v>63.14</c:v>
                </c:pt>
                <c:pt idx="4">
                  <c:v>69.063333333333333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876608"/>
        <c:axId val="240037824"/>
      </c:lineChart>
      <c:catAx>
        <c:axId val="23987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37824"/>
        <c:crosses val="autoZero"/>
        <c:auto val="1"/>
        <c:lblAlgn val="ctr"/>
        <c:lblOffset val="100"/>
        <c:noMultiLvlLbl val="0"/>
      </c:catAx>
      <c:valAx>
        <c:axId val="2400378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8766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56961359423221E-3"/>
          <c:y val="0.17284017824507922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'22.Мукомол'!$M$22:$Q$22</c:f>
              <c:numCache>
                <c:formatCode>#,##0.00</c:formatCode>
                <c:ptCount val="5"/>
                <c:pt idx="0">
                  <c:v>157.88</c:v>
                </c:pt>
                <c:pt idx="1">
                  <c:v>161.96666666666664</c:v>
                </c:pt>
                <c:pt idx="2">
                  <c:v>164.3725</c:v>
                </c:pt>
                <c:pt idx="3">
                  <c:v>174.17</c:v>
                </c:pt>
                <c:pt idx="4">
                  <c:v>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877120"/>
        <c:axId val="240039552"/>
      </c:lineChart>
      <c:catAx>
        <c:axId val="239877120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39552"/>
        <c:crosses val="autoZero"/>
        <c:auto val="1"/>
        <c:lblAlgn val="ctr"/>
        <c:lblOffset val="100"/>
        <c:noMultiLvlLbl val="0"/>
      </c:catAx>
      <c:valAx>
        <c:axId val="2400395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8771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56961359423221E-3"/>
          <c:y val="0.17284017824507922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'22.Мукомол'!$M$23:$Q$23</c:f>
              <c:numCache>
                <c:formatCode>#,##0.00</c:formatCode>
                <c:ptCount val="5"/>
                <c:pt idx="0">
                  <c:v>69.63</c:v>
                </c:pt>
                <c:pt idx="1">
                  <c:v>63.75</c:v>
                </c:pt>
                <c:pt idx="2">
                  <c:v>67.222499999999997</c:v>
                </c:pt>
                <c:pt idx="3">
                  <c:v>76.650000000000006</c:v>
                </c:pt>
                <c:pt idx="4">
                  <c:v>75.50333333333333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877632"/>
        <c:axId val="240041280"/>
      </c:lineChart>
      <c:catAx>
        <c:axId val="23987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41280"/>
        <c:crosses val="autoZero"/>
        <c:auto val="1"/>
        <c:lblAlgn val="ctr"/>
        <c:lblOffset val="100"/>
        <c:noMultiLvlLbl val="0"/>
      </c:catAx>
      <c:valAx>
        <c:axId val="2400412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8776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'22.Мукомол'!$M$13:$Q$13</c:f>
              <c:numCache>
                <c:formatCode>#,##0.00</c:formatCode>
                <c:ptCount val="5"/>
                <c:pt idx="0">
                  <c:v>59.23</c:v>
                </c:pt>
                <c:pt idx="1">
                  <c:v>57.774999999999999</c:v>
                </c:pt>
                <c:pt idx="2">
                  <c:v>60.296666666666667</c:v>
                </c:pt>
                <c:pt idx="3">
                  <c:v>63.14</c:v>
                </c:pt>
                <c:pt idx="4">
                  <c:v>69.063333333333333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369664"/>
        <c:axId val="240395392"/>
      </c:lineChart>
      <c:catAx>
        <c:axId val="240369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40395392"/>
        <c:crosses val="autoZero"/>
        <c:auto val="1"/>
        <c:lblAlgn val="ctr"/>
        <c:lblOffset val="100"/>
        <c:noMultiLvlLbl val="0"/>
      </c:catAx>
      <c:valAx>
        <c:axId val="2403953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3696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'23.Макароны'!$N$7:$R$7</c:f>
              <c:numCache>
                <c:formatCode>0.00</c:formatCode>
                <c:ptCount val="5"/>
                <c:pt idx="0">
                  <c:v>90.97</c:v>
                </c:pt>
                <c:pt idx="1">
                  <c:v>96.254999999999995</c:v>
                </c:pt>
                <c:pt idx="2">
                  <c:v>82.666666666666657</c:v>
                </c:pt>
                <c:pt idx="3">
                  <c:v>92.63</c:v>
                </c:pt>
                <c:pt idx="4">
                  <c:v>97.125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370688"/>
        <c:axId val="240397120"/>
      </c:lineChart>
      <c:catAx>
        <c:axId val="24037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40397120"/>
        <c:crosses val="autoZero"/>
        <c:auto val="1"/>
        <c:lblAlgn val="ctr"/>
        <c:lblOffset val="100"/>
        <c:noMultiLvlLbl val="0"/>
      </c:catAx>
      <c:valAx>
        <c:axId val="24039712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403706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'23.Макароны'!$N$6:$R$6</c:f>
              <c:numCache>
                <c:formatCode>0.00</c:formatCode>
                <c:ptCount val="5"/>
                <c:pt idx="0">
                  <c:v>87.31</c:v>
                </c:pt>
                <c:pt idx="1">
                  <c:v>94.602000000000004</c:v>
                </c:pt>
                <c:pt idx="2">
                  <c:v>87.625</c:v>
                </c:pt>
                <c:pt idx="3">
                  <c:v>92.5</c:v>
                </c:pt>
                <c:pt idx="4">
                  <c:v>99.674999999999983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371712"/>
        <c:axId val="240398848"/>
      </c:lineChart>
      <c:catAx>
        <c:axId val="240371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40398848"/>
        <c:crosses val="autoZero"/>
        <c:auto val="1"/>
        <c:lblAlgn val="ctr"/>
        <c:lblOffset val="100"/>
        <c:noMultiLvlLbl val="0"/>
      </c:catAx>
      <c:valAx>
        <c:axId val="240398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403717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'23.Макароны'!$N$5:$R$5</c:f>
              <c:numCache>
                <c:formatCode>0.00</c:formatCode>
                <c:ptCount val="5"/>
                <c:pt idx="0">
                  <c:v>83.97</c:v>
                </c:pt>
                <c:pt idx="1">
                  <c:v>90.656000000000006</c:v>
                </c:pt>
                <c:pt idx="2">
                  <c:v>86.8</c:v>
                </c:pt>
                <c:pt idx="3">
                  <c:v>91.62</c:v>
                </c:pt>
                <c:pt idx="4">
                  <c:v>93.105999999999995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372224"/>
        <c:axId val="240400576"/>
      </c:lineChart>
      <c:catAx>
        <c:axId val="24037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40400576"/>
        <c:crosses val="autoZero"/>
        <c:auto val="1"/>
        <c:lblAlgn val="ctr"/>
        <c:lblOffset val="100"/>
        <c:noMultiLvlLbl val="0"/>
      </c:catAx>
      <c:valAx>
        <c:axId val="2404005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403722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'24.Кондитерские'!$M$7:$Q$7</c:f>
              <c:numCache>
                <c:formatCode>#,##0.00</c:formatCode>
                <c:ptCount val="5"/>
                <c:pt idx="0">
                  <c:v>253.33</c:v>
                </c:pt>
                <c:pt idx="1">
                  <c:v>260</c:v>
                </c:pt>
                <c:pt idx="2">
                  <c:v>243.33333333333331</c:v>
                </c:pt>
                <c:pt idx="3">
                  <c:v>249</c:v>
                </c:pt>
                <c:pt idx="4">
                  <c:v>241.47499999999999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389248"/>
        <c:axId val="238174208"/>
      </c:lineChart>
      <c:catAx>
        <c:axId val="23838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74208"/>
        <c:crosses val="autoZero"/>
        <c:auto val="1"/>
        <c:lblAlgn val="ctr"/>
        <c:lblOffset val="100"/>
        <c:noMultiLvlLbl val="0"/>
      </c:catAx>
      <c:valAx>
        <c:axId val="2381742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3892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'24.Кондитерские'!$M$6:$Q$6</c:f>
              <c:numCache>
                <c:formatCode>#,##0.00</c:formatCode>
                <c:ptCount val="5"/>
                <c:pt idx="0">
                  <c:v>241</c:v>
                </c:pt>
                <c:pt idx="1">
                  <c:v>233.33333333333331</c:v>
                </c:pt>
                <c:pt idx="2">
                  <c:v>220</c:v>
                </c:pt>
                <c:pt idx="3">
                  <c:v>241.76</c:v>
                </c:pt>
                <c:pt idx="4">
                  <c:v>250.09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390784"/>
        <c:axId val="238175936"/>
      </c:lineChart>
      <c:catAx>
        <c:axId val="23839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75936"/>
        <c:crosses val="autoZero"/>
        <c:auto val="1"/>
        <c:lblAlgn val="ctr"/>
        <c:lblOffset val="100"/>
        <c:noMultiLvlLbl val="0"/>
      </c:catAx>
      <c:valAx>
        <c:axId val="2381759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3907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'3.Мясо'!$N$7:$R$7</c:f>
              <c:numCache>
                <c:formatCode>#,##0.00</c:formatCode>
                <c:ptCount val="5"/>
                <c:pt idx="0">
                  <c:v>423.89</c:v>
                </c:pt>
                <c:pt idx="1">
                  <c:v>430.85</c:v>
                </c:pt>
                <c:pt idx="2">
                  <c:v>395.05250000000001</c:v>
                </c:pt>
                <c:pt idx="3">
                  <c:v>426.28</c:v>
                </c:pt>
                <c:pt idx="4">
                  <c:v>438.03199999999998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98400"/>
        <c:axId val="232704256"/>
      </c:lineChart>
      <c:catAx>
        <c:axId val="23299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2704256"/>
        <c:crosses val="autoZero"/>
        <c:auto val="1"/>
        <c:lblAlgn val="ctr"/>
        <c:lblOffset val="100"/>
        <c:noMultiLvlLbl val="0"/>
      </c:catAx>
      <c:valAx>
        <c:axId val="2327042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984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'24.Кондитерские'!$M$5:$Q$5</c:f>
              <c:numCache>
                <c:formatCode>#,##0.00</c:formatCode>
                <c:ptCount val="5"/>
                <c:pt idx="0">
                  <c:v>279.2</c:v>
                </c:pt>
                <c:pt idx="1">
                  <c:v>278.04750000000001</c:v>
                </c:pt>
                <c:pt idx="2">
                  <c:v>240</c:v>
                </c:pt>
                <c:pt idx="3">
                  <c:v>285.36</c:v>
                </c:pt>
                <c:pt idx="4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81664"/>
        <c:axId val="238177664"/>
      </c:lineChart>
      <c:catAx>
        <c:axId val="24088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77664"/>
        <c:crosses val="autoZero"/>
        <c:auto val="1"/>
        <c:lblAlgn val="ctr"/>
        <c:lblOffset val="100"/>
        <c:noMultiLvlLbl val="0"/>
      </c:catAx>
      <c:valAx>
        <c:axId val="2381776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816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'25.Прочее'!$N$7:$R$7</c:f>
              <c:numCache>
                <c:formatCode>#,##0.00</c:formatCode>
                <c:ptCount val="5"/>
                <c:pt idx="0">
                  <c:v>530</c:v>
                </c:pt>
                <c:pt idx="1">
                  <c:v>556.66666666666663</c:v>
                </c:pt>
                <c:pt idx="2">
                  <c:v>576.66666666666663</c:v>
                </c:pt>
                <c:pt idx="3">
                  <c:v>570</c:v>
                </c:pt>
                <c:pt idx="4">
                  <c:v>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83200"/>
        <c:axId val="238179392"/>
      </c:lineChart>
      <c:catAx>
        <c:axId val="240883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79392"/>
        <c:crosses val="autoZero"/>
        <c:auto val="1"/>
        <c:lblAlgn val="ctr"/>
        <c:lblOffset val="100"/>
        <c:noMultiLvlLbl val="0"/>
      </c:catAx>
      <c:valAx>
        <c:axId val="2381793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832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'25.Прочее'!$N$6:$R$6</c:f>
              <c:numCache>
                <c:formatCode>#,##0.00</c:formatCode>
                <c:ptCount val="5"/>
                <c:pt idx="0">
                  <c:v>583.33000000000004</c:v>
                </c:pt>
                <c:pt idx="1">
                  <c:v>553.33333333333326</c:v>
                </c:pt>
                <c:pt idx="2">
                  <c:v>530.22500000000002</c:v>
                </c:pt>
                <c:pt idx="3">
                  <c:v>419.44</c:v>
                </c:pt>
                <c:pt idx="4">
                  <c:v>437.5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83712"/>
        <c:axId val="238181120"/>
      </c:lineChart>
      <c:catAx>
        <c:axId val="240883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81120"/>
        <c:crosses val="autoZero"/>
        <c:auto val="1"/>
        <c:lblAlgn val="ctr"/>
        <c:lblOffset val="100"/>
        <c:noMultiLvlLbl val="0"/>
      </c:catAx>
      <c:valAx>
        <c:axId val="2381811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837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73204635606848E-2"/>
          <c:y val="0.45083364311532592"/>
          <c:w val="0.93655639271547497"/>
          <c:h val="0.21855401727606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'25.Прочее'!$N$5:$R$5</c:f>
              <c:numCache>
                <c:formatCode>#,##0.00</c:formatCode>
                <c:ptCount val="5"/>
                <c:pt idx="0">
                  <c:v>583.33000000000004</c:v>
                </c:pt>
                <c:pt idx="1">
                  <c:v>566.66666666666663</c:v>
                </c:pt>
                <c:pt idx="2">
                  <c:v>526.66666666666663</c:v>
                </c:pt>
                <c:pt idx="3">
                  <c:v>446.11</c:v>
                </c:pt>
                <c:pt idx="4">
                  <c:v>455.22500000000002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84224"/>
        <c:axId val="240583232"/>
      </c:lineChart>
      <c:catAx>
        <c:axId val="24088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40583232"/>
        <c:crosses val="autoZero"/>
        <c:auto val="1"/>
        <c:lblAlgn val="ctr"/>
        <c:lblOffset val="100"/>
        <c:noMultiLvlLbl val="0"/>
      </c:catAx>
      <c:valAx>
        <c:axId val="24058323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842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'25.Прочее'!$N$8:$R$8</c:f>
              <c:numCache>
                <c:formatCode>#,##0.00</c:formatCode>
                <c:ptCount val="5"/>
                <c:pt idx="0">
                  <c:v>206.67</c:v>
                </c:pt>
                <c:pt idx="1">
                  <c:v>233.33333333333331</c:v>
                </c:pt>
                <c:pt idx="2">
                  <c:v>212.2475</c:v>
                </c:pt>
                <c:pt idx="3">
                  <c:v>191.65</c:v>
                </c:pt>
                <c:pt idx="4">
                  <c:v>196.66666666666666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84736"/>
        <c:axId val="240584960"/>
      </c:lineChart>
      <c:catAx>
        <c:axId val="240884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40584960"/>
        <c:crosses val="autoZero"/>
        <c:auto val="1"/>
        <c:lblAlgn val="ctr"/>
        <c:lblOffset val="100"/>
        <c:noMultiLvlLbl val="0"/>
      </c:catAx>
      <c:valAx>
        <c:axId val="2405849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847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'25.Прочее'!$N$9:$R$9</c:f>
              <c:numCache>
                <c:formatCode>#,##0.00</c:formatCode>
                <c:ptCount val="5"/>
                <c:pt idx="0">
                  <c:v>286.82</c:v>
                </c:pt>
                <c:pt idx="1">
                  <c:v>301.66666666666663</c:v>
                </c:pt>
                <c:pt idx="2">
                  <c:v>301.66666666666663</c:v>
                </c:pt>
                <c:pt idx="3">
                  <c:v>324.55</c:v>
                </c:pt>
                <c:pt idx="4">
                  <c:v>329.91399999999999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387200"/>
        <c:axId val="240586688"/>
      </c:lineChart>
      <c:catAx>
        <c:axId val="23838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40586688"/>
        <c:crosses val="autoZero"/>
        <c:auto val="1"/>
        <c:lblAlgn val="ctr"/>
        <c:lblOffset val="100"/>
        <c:noMultiLvlLbl val="0"/>
      </c:catAx>
      <c:valAx>
        <c:axId val="2405866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3872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'25.Прочее'!$N$11:$R$11</c:f>
              <c:numCache>
                <c:formatCode>#,##0.00</c:formatCode>
                <c:ptCount val="5"/>
                <c:pt idx="0">
                  <c:v>1130</c:v>
                </c:pt>
                <c:pt idx="1">
                  <c:v>1162</c:v>
                </c:pt>
                <c:pt idx="2">
                  <c:v>1166.6666666666665</c:v>
                </c:pt>
                <c:pt idx="3">
                  <c:v>1050.67</c:v>
                </c:pt>
                <c:pt idx="4">
                  <c:v>1112.5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03840"/>
        <c:axId val="240588416"/>
      </c:lineChart>
      <c:catAx>
        <c:axId val="2408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40588416"/>
        <c:crosses val="autoZero"/>
        <c:auto val="1"/>
        <c:lblAlgn val="ctr"/>
        <c:lblOffset val="100"/>
        <c:noMultiLvlLbl val="0"/>
      </c:catAx>
      <c:valAx>
        <c:axId val="2405884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038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'25.Прочее'!$N$12:$R$12</c:f>
              <c:numCache>
                <c:formatCode>#,##0.00</c:formatCode>
                <c:ptCount val="5"/>
                <c:pt idx="0">
                  <c:v>154.33000000000001</c:v>
                </c:pt>
                <c:pt idx="1">
                  <c:v>134.148</c:v>
                </c:pt>
                <c:pt idx="2">
                  <c:v>136.1225</c:v>
                </c:pt>
                <c:pt idx="3">
                  <c:v>128.97</c:v>
                </c:pt>
                <c:pt idx="4">
                  <c:v>123.014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04352"/>
        <c:axId val="240590144"/>
      </c:lineChart>
      <c:catAx>
        <c:axId val="24080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40590144"/>
        <c:crosses val="autoZero"/>
        <c:auto val="1"/>
        <c:lblAlgn val="ctr"/>
        <c:lblOffset val="100"/>
        <c:noMultiLvlLbl val="0"/>
      </c:catAx>
      <c:valAx>
        <c:axId val="2405901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043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'25.Прочее'!$N$10:$R$10</c:f>
              <c:numCache>
                <c:formatCode>#,##0.00</c:formatCode>
                <c:ptCount val="5"/>
                <c:pt idx="0">
                  <c:v>180.18</c:v>
                </c:pt>
                <c:pt idx="1">
                  <c:v>179.76666666666665</c:v>
                </c:pt>
                <c:pt idx="2">
                  <c:v>220.16333333333333</c:v>
                </c:pt>
                <c:pt idx="3">
                  <c:v>228</c:v>
                </c:pt>
                <c:pt idx="4">
                  <c:v>332.47500000000002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04864"/>
        <c:axId val="241509504"/>
      </c:lineChart>
      <c:catAx>
        <c:axId val="240804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41509504"/>
        <c:crosses val="autoZero"/>
        <c:auto val="1"/>
        <c:lblAlgn val="ctr"/>
        <c:lblOffset val="100"/>
        <c:noMultiLvlLbl val="0"/>
      </c:catAx>
      <c:valAx>
        <c:axId val="2415095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048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'25.Прочее'!$N$13:$R$13</c:f>
              <c:numCache>
                <c:formatCode>#,##0.00</c:formatCode>
                <c:ptCount val="5"/>
                <c:pt idx="0">
                  <c:v>50</c:v>
                </c:pt>
                <c:pt idx="1">
                  <c:v>53.333333333333329</c:v>
                </c:pt>
                <c:pt idx="2">
                  <c:v>47.666666666666664</c:v>
                </c:pt>
                <c:pt idx="3">
                  <c:v>49.23</c:v>
                </c:pt>
                <c:pt idx="4">
                  <c:v>47.666666666666664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05376"/>
        <c:axId val="241511232"/>
      </c:lineChart>
      <c:catAx>
        <c:axId val="240805376"/>
        <c:scaling>
          <c:orientation val="minMax"/>
        </c:scaling>
        <c:delete val="1"/>
        <c:axPos val="b"/>
        <c:majorTickMark val="out"/>
        <c:minorTickMark val="none"/>
        <c:tickLblPos val="nextTo"/>
        <c:crossAx val="241511232"/>
        <c:crosses val="autoZero"/>
        <c:auto val="1"/>
        <c:lblAlgn val="ctr"/>
        <c:lblOffset val="100"/>
        <c:noMultiLvlLbl val="0"/>
      </c:catAx>
      <c:valAx>
        <c:axId val="24151123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053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'3.Мясо'!$N$6:$R$6</c:f>
              <c:numCache>
                <c:formatCode>#,##0.00</c:formatCode>
                <c:ptCount val="5"/>
                <c:pt idx="0">
                  <c:v>566.88</c:v>
                </c:pt>
                <c:pt idx="1">
                  <c:v>537.20000000000005</c:v>
                </c:pt>
                <c:pt idx="2">
                  <c:v>553.33333333333326</c:v>
                </c:pt>
                <c:pt idx="3">
                  <c:v>571.87</c:v>
                </c:pt>
                <c:pt idx="4">
                  <c:v>572.59199999999998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98912"/>
        <c:axId val="232705984"/>
      </c:lineChart>
      <c:catAx>
        <c:axId val="23299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2705984"/>
        <c:crosses val="autoZero"/>
        <c:auto val="1"/>
        <c:lblAlgn val="ctr"/>
        <c:lblOffset val="100"/>
        <c:noMultiLvlLbl val="0"/>
      </c:catAx>
      <c:valAx>
        <c:axId val="2327059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989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'25.Прочее'!$N$14:$R$14</c:f>
              <c:numCache>
                <c:formatCode>#,##0.00</c:formatCode>
                <c:ptCount val="5"/>
                <c:pt idx="0">
                  <c:v>261.94</c:v>
                </c:pt>
                <c:pt idx="1">
                  <c:v>260</c:v>
                </c:pt>
                <c:pt idx="2">
                  <c:v>246.66666666666666</c:v>
                </c:pt>
                <c:pt idx="3">
                  <c:v>253.62</c:v>
                </c:pt>
                <c:pt idx="4">
                  <c:v>258.51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05888"/>
        <c:axId val="241512960"/>
      </c:lineChart>
      <c:catAx>
        <c:axId val="240805888"/>
        <c:scaling>
          <c:orientation val="minMax"/>
        </c:scaling>
        <c:delete val="1"/>
        <c:axPos val="b"/>
        <c:majorTickMark val="out"/>
        <c:minorTickMark val="none"/>
        <c:tickLblPos val="nextTo"/>
        <c:crossAx val="241512960"/>
        <c:crosses val="autoZero"/>
        <c:auto val="1"/>
        <c:lblAlgn val="ctr"/>
        <c:lblOffset val="100"/>
        <c:noMultiLvlLbl val="0"/>
      </c:catAx>
      <c:valAx>
        <c:axId val="2415129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058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'25.Прочее'!$N$15:$R$15</c:f>
              <c:numCache>
                <c:formatCode>#,##0.00</c:formatCode>
                <c:ptCount val="5"/>
                <c:pt idx="0">
                  <c:v>23.67</c:v>
                </c:pt>
                <c:pt idx="1">
                  <c:v>21.333333333333332</c:v>
                </c:pt>
                <c:pt idx="2">
                  <c:v>24.497499999999999</c:v>
                </c:pt>
                <c:pt idx="3">
                  <c:v>28.43</c:v>
                </c:pt>
                <c:pt idx="4">
                  <c:v>26.666666666666664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06400"/>
        <c:axId val="241514688"/>
      </c:lineChart>
      <c:catAx>
        <c:axId val="24080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241514688"/>
        <c:crosses val="autoZero"/>
        <c:auto val="1"/>
        <c:lblAlgn val="ctr"/>
        <c:lblOffset val="100"/>
        <c:noMultiLvlLbl val="0"/>
      </c:catAx>
      <c:valAx>
        <c:axId val="2415146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064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'25.Прочее'!$N$17:$R$17</c:f>
              <c:numCache>
                <c:formatCode>#,##0.00</c:formatCode>
                <c:ptCount val="5"/>
                <c:pt idx="0">
                  <c:v>79.680000000000007</c:v>
                </c:pt>
                <c:pt idx="1">
                  <c:v>70.125</c:v>
                </c:pt>
                <c:pt idx="2">
                  <c:v>63.326666666666668</c:v>
                </c:pt>
                <c:pt idx="3">
                  <c:v>63.43</c:v>
                </c:pt>
                <c:pt idx="4">
                  <c:v>71.195000000000007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07424"/>
        <c:axId val="241737728"/>
      </c:lineChart>
      <c:catAx>
        <c:axId val="24080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241737728"/>
        <c:crosses val="autoZero"/>
        <c:auto val="1"/>
        <c:lblAlgn val="ctr"/>
        <c:lblOffset val="100"/>
        <c:noMultiLvlLbl val="0"/>
      </c:catAx>
      <c:valAx>
        <c:axId val="2417377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074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'25.Прочее'!$N$16:$R$16</c:f>
              <c:numCache>
                <c:formatCode>#,##0.00</c:formatCode>
                <c:ptCount val="5"/>
                <c:pt idx="0">
                  <c:v>20.03</c:v>
                </c:pt>
                <c:pt idx="1">
                  <c:v>20.536000000000001</c:v>
                </c:pt>
                <c:pt idx="2">
                  <c:v>22.666666666666664</c:v>
                </c:pt>
                <c:pt idx="3">
                  <c:v>20.13</c:v>
                </c:pt>
                <c:pt idx="4">
                  <c:v>18.316666666666666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0806912"/>
        <c:axId val="241739456"/>
      </c:lineChart>
      <c:catAx>
        <c:axId val="24080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41739456"/>
        <c:crosses val="autoZero"/>
        <c:auto val="1"/>
        <c:lblAlgn val="ctr"/>
        <c:lblOffset val="100"/>
        <c:noMultiLvlLbl val="0"/>
      </c:catAx>
      <c:valAx>
        <c:axId val="2417394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408069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'3.Мясо'!$N$5:$R$5</c:f>
              <c:numCache>
                <c:formatCode>#,##0.00</c:formatCode>
                <c:ptCount val="5"/>
                <c:pt idx="0">
                  <c:v>564.38</c:v>
                </c:pt>
                <c:pt idx="1">
                  <c:v>543.20000000000005</c:v>
                </c:pt>
                <c:pt idx="2">
                  <c:v>553.33333333333326</c:v>
                </c:pt>
                <c:pt idx="3">
                  <c:v>586.87</c:v>
                </c:pt>
                <c:pt idx="4">
                  <c:v>593.63666666666666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99424"/>
        <c:axId val="232707712"/>
      </c:lineChart>
      <c:catAx>
        <c:axId val="2329994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2707712"/>
        <c:crosses val="autoZero"/>
        <c:auto val="1"/>
        <c:lblAlgn val="ctr"/>
        <c:lblOffset val="100"/>
        <c:noMultiLvlLbl val="0"/>
      </c:catAx>
      <c:valAx>
        <c:axId val="2327077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994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'3.Мясо'!$N$8:$R$8</c:f>
              <c:numCache>
                <c:formatCode>#,##0.00</c:formatCode>
                <c:ptCount val="5"/>
                <c:pt idx="0">
                  <c:v>326.61</c:v>
                </c:pt>
                <c:pt idx="1">
                  <c:v>323.35599999999999</c:v>
                </c:pt>
                <c:pt idx="2">
                  <c:v>310</c:v>
                </c:pt>
                <c:pt idx="3">
                  <c:v>305.92</c:v>
                </c:pt>
                <c:pt idx="4">
                  <c:v>299.51166666666666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999936"/>
        <c:axId val="232709440"/>
      </c:lineChart>
      <c:catAx>
        <c:axId val="23299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32709440"/>
        <c:crosses val="autoZero"/>
        <c:auto val="1"/>
        <c:lblAlgn val="ctr"/>
        <c:lblOffset val="100"/>
        <c:noMultiLvlLbl val="0"/>
      </c:catAx>
      <c:valAx>
        <c:axId val="2327094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9999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'3.Мясо'!$N$9:$R$9</c:f>
              <c:numCache>
                <c:formatCode>#,##0.00</c:formatCode>
                <c:ptCount val="5"/>
                <c:pt idx="0">
                  <c:v>370</c:v>
                </c:pt>
                <c:pt idx="1">
                  <c:v>320</c:v>
                </c:pt>
                <c:pt idx="2">
                  <c:v>313.33333333333331</c:v>
                </c:pt>
                <c:pt idx="3">
                  <c:v>304.25</c:v>
                </c:pt>
                <c:pt idx="4">
                  <c:v>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624128"/>
        <c:axId val="232400000"/>
      </c:lineChart>
      <c:catAx>
        <c:axId val="23262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2400000"/>
        <c:crosses val="autoZero"/>
        <c:auto val="1"/>
        <c:lblAlgn val="ctr"/>
        <c:lblOffset val="100"/>
        <c:noMultiLvlLbl val="0"/>
      </c:catAx>
      <c:valAx>
        <c:axId val="2324000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6241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'3.Мясо'!$N$10:$R$10</c:f>
              <c:numCache>
                <c:formatCode>#,##0.00</c:formatCode>
                <c:ptCount val="5"/>
                <c:pt idx="0">
                  <c:v>643.33000000000004</c:v>
                </c:pt>
                <c:pt idx="1">
                  <c:v>657.5</c:v>
                </c:pt>
                <c:pt idx="2">
                  <c:v>600.72249999999997</c:v>
                </c:pt>
                <c:pt idx="3">
                  <c:v>657</c:v>
                </c:pt>
                <c:pt idx="4">
                  <c:v>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624640"/>
        <c:axId val="232401728"/>
      </c:lineChart>
      <c:catAx>
        <c:axId val="2326246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2401728"/>
        <c:crosses val="autoZero"/>
        <c:auto val="1"/>
        <c:lblAlgn val="ctr"/>
        <c:lblOffset val="100"/>
        <c:noMultiLvlLbl val="0"/>
      </c:catAx>
      <c:valAx>
        <c:axId val="2324017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6246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'3.Мясо'!$N$11:$R$11</c:f>
              <c:numCache>
                <c:formatCode>#,##0.00</c:formatCode>
                <c:ptCount val="5"/>
                <c:pt idx="0">
                  <c:v>302.58999999999997</c:v>
                </c:pt>
                <c:pt idx="1">
                  <c:v>296.81</c:v>
                </c:pt>
                <c:pt idx="2">
                  <c:v>306.66666666666663</c:v>
                </c:pt>
                <c:pt idx="3">
                  <c:v>307.95</c:v>
                </c:pt>
                <c:pt idx="4">
                  <c:v>312.66750000000002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625664"/>
        <c:axId val="232403456"/>
      </c:lineChart>
      <c:catAx>
        <c:axId val="232625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2403456"/>
        <c:crosses val="autoZero"/>
        <c:auto val="1"/>
        <c:lblAlgn val="ctr"/>
        <c:lblOffset val="100"/>
        <c:noMultiLvlLbl val="0"/>
      </c:catAx>
      <c:valAx>
        <c:axId val="2324034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6256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'3.Мясо'!$N$12:$R$12</c:f>
              <c:numCache>
                <c:formatCode>#,##0.00</c:formatCode>
                <c:ptCount val="5"/>
                <c:pt idx="0">
                  <c:v>482.46</c:v>
                </c:pt>
                <c:pt idx="1">
                  <c:v>432.5</c:v>
                </c:pt>
                <c:pt idx="2">
                  <c:v>399.98750000000001</c:v>
                </c:pt>
                <c:pt idx="3">
                  <c:v>363.33</c:v>
                </c:pt>
                <c:pt idx="4">
                  <c:v>372.5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627200"/>
        <c:axId val="232405184"/>
      </c:lineChart>
      <c:catAx>
        <c:axId val="23262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2405184"/>
        <c:crosses val="autoZero"/>
        <c:auto val="1"/>
        <c:lblAlgn val="ctr"/>
        <c:lblOffset val="100"/>
        <c:noMultiLvlLbl val="0"/>
      </c:catAx>
      <c:valAx>
        <c:axId val="2324051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6272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'1.Хлеб'!$P$8:$T$8</c:f>
              <c:numCache>
                <c:formatCode>#,##0.00</c:formatCode>
                <c:ptCount val="5"/>
                <c:pt idx="0">
                  <c:v>98.08</c:v>
                </c:pt>
                <c:pt idx="1">
                  <c:v>100.06200000000001</c:v>
                </c:pt>
                <c:pt idx="2">
                  <c:v>105.76</c:v>
                </c:pt>
                <c:pt idx="3">
                  <c:v>97.71</c:v>
                </c:pt>
                <c:pt idx="4">
                  <c:v>99.389999999999986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511552"/>
        <c:axId val="211010688"/>
      </c:lineChart>
      <c:catAx>
        <c:axId val="23151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11010688"/>
        <c:crosses val="autoZero"/>
        <c:auto val="1"/>
        <c:lblAlgn val="ctr"/>
        <c:lblOffset val="100"/>
        <c:noMultiLvlLbl val="0"/>
      </c:catAx>
      <c:valAx>
        <c:axId val="2110106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5115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'4.Мясо кур'!$Q$7:$U$7</c:f>
              <c:numCache>
                <c:formatCode>#,##0.00</c:formatCode>
                <c:ptCount val="5"/>
                <c:pt idx="0">
                  <c:v>242</c:v>
                </c:pt>
                <c:pt idx="1">
                  <c:v>260</c:v>
                </c:pt>
                <c:pt idx="2">
                  <c:v>243.33333333333331</c:v>
                </c:pt>
                <c:pt idx="3">
                  <c:v>243.33</c:v>
                </c:pt>
                <c:pt idx="4">
                  <c:v>247.75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2627712"/>
        <c:axId val="233521152"/>
      </c:lineChart>
      <c:catAx>
        <c:axId val="232627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3521152"/>
        <c:crosses val="autoZero"/>
        <c:auto val="1"/>
        <c:lblAlgn val="ctr"/>
        <c:lblOffset val="100"/>
        <c:noMultiLvlLbl val="0"/>
      </c:catAx>
      <c:valAx>
        <c:axId val="2335211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26277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'4.Мясо кур'!$Q$6:$U$6</c:f>
              <c:numCache>
                <c:formatCode>#,##0.00</c:formatCode>
                <c:ptCount val="5"/>
                <c:pt idx="0">
                  <c:v>193.12</c:v>
                </c:pt>
                <c:pt idx="1">
                  <c:v>204.51400000000001</c:v>
                </c:pt>
                <c:pt idx="2">
                  <c:v>195</c:v>
                </c:pt>
                <c:pt idx="3">
                  <c:v>192.64</c:v>
                </c:pt>
                <c:pt idx="4">
                  <c:v>206.44499999999999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596416"/>
        <c:axId val="233522880"/>
      </c:lineChart>
      <c:catAx>
        <c:axId val="23359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3522880"/>
        <c:crosses val="autoZero"/>
        <c:auto val="1"/>
        <c:lblAlgn val="ctr"/>
        <c:lblOffset val="100"/>
        <c:noMultiLvlLbl val="0"/>
      </c:catAx>
      <c:valAx>
        <c:axId val="2335228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5964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'4.Мясо кур'!$Q$5:$U$5</c:f>
              <c:numCache>
                <c:formatCode>#,##0.00</c:formatCode>
                <c:ptCount val="5"/>
                <c:pt idx="0">
                  <c:v>184.96</c:v>
                </c:pt>
                <c:pt idx="1">
                  <c:v>192.23800000000003</c:v>
                </c:pt>
                <c:pt idx="2">
                  <c:v>196.66666666666666</c:v>
                </c:pt>
                <c:pt idx="3">
                  <c:v>178.68</c:v>
                </c:pt>
                <c:pt idx="4">
                  <c:v>192.52250000000001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596928"/>
        <c:axId val="233524608"/>
      </c:lineChart>
      <c:catAx>
        <c:axId val="23359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3524608"/>
        <c:crosses val="autoZero"/>
        <c:auto val="1"/>
        <c:lblAlgn val="ctr"/>
        <c:lblOffset val="100"/>
        <c:noMultiLvlLbl val="0"/>
      </c:catAx>
      <c:valAx>
        <c:axId val="2335246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5969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'4.Мясо кур'!$Q$8:$U$8</c:f>
              <c:numCache>
                <c:formatCode>#,##0.00</c:formatCode>
                <c:ptCount val="5"/>
                <c:pt idx="0">
                  <c:v>195.92</c:v>
                </c:pt>
                <c:pt idx="1">
                  <c:v>198.25</c:v>
                </c:pt>
                <c:pt idx="2">
                  <c:v>196.66666666666666</c:v>
                </c:pt>
                <c:pt idx="3">
                  <c:v>196.39</c:v>
                </c:pt>
                <c:pt idx="4">
                  <c:v>211.44499999999999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597440"/>
        <c:axId val="233526336"/>
      </c:lineChart>
      <c:catAx>
        <c:axId val="23359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3526336"/>
        <c:crosses val="autoZero"/>
        <c:auto val="1"/>
        <c:lblAlgn val="ctr"/>
        <c:lblOffset val="100"/>
        <c:noMultiLvlLbl val="0"/>
      </c:catAx>
      <c:valAx>
        <c:axId val="2335263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5974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71237212419087E-2"/>
          <c:y val="0.26007402894603465"/>
          <c:w val="0.92522876278758093"/>
          <c:h val="0.5231976135989364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'4.Мясо кур'!$Q$9:$U$9</c:f>
              <c:numCache>
                <c:formatCode>#,##0.00</c:formatCode>
                <c:ptCount val="5"/>
                <c:pt idx="0">
                  <c:v>204.96</c:v>
                </c:pt>
                <c:pt idx="1">
                  <c:v>211.83800000000002</c:v>
                </c:pt>
                <c:pt idx="2">
                  <c:v>226.66666666666666</c:v>
                </c:pt>
                <c:pt idx="3">
                  <c:v>182.34</c:v>
                </c:pt>
                <c:pt idx="4">
                  <c:v>194.48749999999998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597952"/>
        <c:axId val="233528064"/>
      </c:lineChart>
      <c:catAx>
        <c:axId val="233597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3528064"/>
        <c:crosses val="autoZero"/>
        <c:auto val="1"/>
        <c:lblAlgn val="ctr"/>
        <c:lblOffset val="100"/>
        <c:noMultiLvlLbl val="0"/>
      </c:catAx>
      <c:valAx>
        <c:axId val="2335280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5979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'5.Яйцо'!$L$5:$P$5</c:f>
              <c:numCache>
                <c:formatCode>#,##0.00</c:formatCode>
                <c:ptCount val="5"/>
                <c:pt idx="0">
                  <c:v>8.42</c:v>
                </c:pt>
                <c:pt idx="1">
                  <c:v>7.7249999999999996</c:v>
                </c:pt>
                <c:pt idx="2">
                  <c:v>8.0749999999999993</c:v>
                </c:pt>
                <c:pt idx="3">
                  <c:v>8.43</c:v>
                </c:pt>
                <c:pt idx="4">
                  <c:v>7.7374999999999989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598464"/>
        <c:axId val="232948288"/>
      </c:lineChart>
      <c:catAx>
        <c:axId val="23359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2948288"/>
        <c:crosses val="autoZero"/>
        <c:auto val="1"/>
        <c:lblAlgn val="ctr"/>
        <c:lblOffset val="100"/>
        <c:noMultiLvlLbl val="0"/>
      </c:catAx>
      <c:valAx>
        <c:axId val="2329482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5984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'6.Мясо индеек'!$M$6:$Q$6</c:f>
              <c:numCache>
                <c:formatCode>#,##0.00</c:formatCode>
                <c:ptCount val="5"/>
                <c:pt idx="0">
                  <c:v>434.95</c:v>
                </c:pt>
                <c:pt idx="1">
                  <c:v>433.40999999999997</c:v>
                </c:pt>
                <c:pt idx="2">
                  <c:v>408.59666666666664</c:v>
                </c:pt>
                <c:pt idx="3">
                  <c:v>437.48</c:v>
                </c:pt>
                <c:pt idx="4">
                  <c:v>442.68400000000003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969152"/>
        <c:axId val="232950016"/>
      </c:lineChart>
      <c:catAx>
        <c:axId val="2339691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2950016"/>
        <c:crosses val="autoZero"/>
        <c:auto val="1"/>
        <c:lblAlgn val="ctr"/>
        <c:lblOffset val="100"/>
        <c:noMultiLvlLbl val="0"/>
      </c:catAx>
      <c:valAx>
        <c:axId val="2329500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9691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'6.Мясо индеек'!$M$5:$Q$5</c:f>
              <c:numCache>
                <c:formatCode>#,##0.00</c:formatCode>
                <c:ptCount val="5"/>
                <c:pt idx="0">
                  <c:v>392.17</c:v>
                </c:pt>
                <c:pt idx="1">
                  <c:v>393.40999999999997</c:v>
                </c:pt>
                <c:pt idx="2">
                  <c:v>379.99333333333334</c:v>
                </c:pt>
                <c:pt idx="3">
                  <c:v>376.67</c:v>
                </c:pt>
                <c:pt idx="4">
                  <c:v>386.6633333333333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242624"/>
        <c:axId val="232951744"/>
      </c:lineChart>
      <c:catAx>
        <c:axId val="2332426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2951744"/>
        <c:crosses val="autoZero"/>
        <c:auto val="1"/>
        <c:lblAlgn val="ctr"/>
        <c:lblOffset val="100"/>
        <c:noMultiLvlLbl val="0"/>
      </c:catAx>
      <c:valAx>
        <c:axId val="2329517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2426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'7.Колбаса'!$M$7:$Q$7</c:f>
              <c:numCache>
                <c:formatCode>#,##0.00</c:formatCode>
                <c:ptCount val="5"/>
                <c:pt idx="0">
                  <c:v>383.14</c:v>
                </c:pt>
                <c:pt idx="1">
                  <c:v>420.44499999999999</c:v>
                </c:pt>
                <c:pt idx="2">
                  <c:v>416.66666666666663</c:v>
                </c:pt>
                <c:pt idx="3">
                  <c:v>409.75</c:v>
                </c:pt>
                <c:pt idx="4">
                  <c:v>414.23800000000006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244160"/>
        <c:axId val="232953472"/>
      </c:lineChart>
      <c:catAx>
        <c:axId val="233244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2953472"/>
        <c:crosses val="autoZero"/>
        <c:auto val="1"/>
        <c:lblAlgn val="ctr"/>
        <c:lblOffset val="100"/>
        <c:noMultiLvlLbl val="0"/>
      </c:catAx>
      <c:valAx>
        <c:axId val="2329534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2441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'7.Колбаса'!$M$6:$Q$6</c:f>
              <c:numCache>
                <c:formatCode>#,##0.00</c:formatCode>
                <c:ptCount val="5"/>
                <c:pt idx="1">
                  <c:v>461.02249999999998</c:v>
                </c:pt>
                <c:pt idx="2">
                  <c:v>450</c:v>
                </c:pt>
                <c:pt idx="3">
                  <c:v>467.08</c:v>
                </c:pt>
                <c:pt idx="4">
                  <c:v>477.05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244672"/>
        <c:axId val="232955200"/>
      </c:lineChart>
      <c:catAx>
        <c:axId val="23324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2955200"/>
        <c:crosses val="autoZero"/>
        <c:auto val="1"/>
        <c:lblAlgn val="ctr"/>
        <c:lblOffset val="100"/>
        <c:noMultiLvlLbl val="0"/>
      </c:catAx>
      <c:valAx>
        <c:axId val="2329552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2446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'1.Хлеб'!$P$6:$T$6</c:f>
              <c:numCache>
                <c:formatCode>#,##0.00</c:formatCode>
                <c:ptCount val="5"/>
                <c:pt idx="0">
                  <c:v>64.180000000000007</c:v>
                </c:pt>
                <c:pt idx="1">
                  <c:v>64.149999999999991</c:v>
                </c:pt>
                <c:pt idx="2">
                  <c:v>69.989999999999995</c:v>
                </c:pt>
                <c:pt idx="3">
                  <c:v>58.29</c:v>
                </c:pt>
                <c:pt idx="4">
                  <c:v>62.783333333333331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512064"/>
        <c:axId val="211012416"/>
      </c:lineChart>
      <c:catAx>
        <c:axId val="23151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1012416"/>
        <c:crosses val="autoZero"/>
        <c:auto val="1"/>
        <c:lblAlgn val="ctr"/>
        <c:lblOffset val="100"/>
        <c:noMultiLvlLbl val="0"/>
      </c:catAx>
      <c:valAx>
        <c:axId val="2110124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5120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'7.Колбаса'!$M$5:$Q$5</c:f>
              <c:numCache>
                <c:formatCode>#,##0.00</c:formatCode>
                <c:ptCount val="5"/>
                <c:pt idx="0">
                  <c:v>410.65</c:v>
                </c:pt>
                <c:pt idx="1">
                  <c:v>383.33333333333331</c:v>
                </c:pt>
                <c:pt idx="2">
                  <c:v>383.33333333333331</c:v>
                </c:pt>
                <c:pt idx="3">
                  <c:v>410</c:v>
                </c:pt>
                <c:pt idx="4">
                  <c:v>418.012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245184"/>
        <c:axId val="233448576"/>
      </c:lineChart>
      <c:catAx>
        <c:axId val="23324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33448576"/>
        <c:crosses val="autoZero"/>
        <c:auto val="1"/>
        <c:lblAlgn val="ctr"/>
        <c:lblOffset val="100"/>
        <c:noMultiLvlLbl val="0"/>
      </c:catAx>
      <c:valAx>
        <c:axId val="2334485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2451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76853234288972E-2"/>
          <c:y val="0.20155051062107709"/>
          <c:w val="0.92022314676571104"/>
          <c:h val="0.6304907305280252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'7.Колбаса'!$M$8:$Q$8</c:f>
              <c:numCache>
                <c:formatCode>#,##0.00</c:formatCode>
                <c:ptCount val="5"/>
                <c:pt idx="0">
                  <c:v>438.14</c:v>
                </c:pt>
                <c:pt idx="1">
                  <c:v>462.94499999999999</c:v>
                </c:pt>
                <c:pt idx="2">
                  <c:v>436.66666666666663</c:v>
                </c:pt>
                <c:pt idx="3">
                  <c:v>403.08</c:v>
                </c:pt>
                <c:pt idx="4">
                  <c:v>421.798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245696"/>
        <c:axId val="233450304"/>
      </c:lineChart>
      <c:catAx>
        <c:axId val="23324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233450304"/>
        <c:crosses val="autoZero"/>
        <c:auto val="1"/>
        <c:lblAlgn val="ctr"/>
        <c:lblOffset val="100"/>
        <c:noMultiLvlLbl val="0"/>
      </c:catAx>
      <c:valAx>
        <c:axId val="2334503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2456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'7.Колбаса'!$M$9:$Q$9</c:f>
              <c:numCache>
                <c:formatCode>#,##0.00</c:formatCode>
                <c:ptCount val="5"/>
                <c:pt idx="0">
                  <c:v>522.64</c:v>
                </c:pt>
                <c:pt idx="1">
                  <c:v>554.74</c:v>
                </c:pt>
                <c:pt idx="2">
                  <c:v>569.16</c:v>
                </c:pt>
                <c:pt idx="3">
                  <c:v>599.33000000000004</c:v>
                </c:pt>
                <c:pt idx="4">
                  <c:v>598.88750000000005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246208"/>
        <c:axId val="233452032"/>
      </c:lineChart>
      <c:catAx>
        <c:axId val="233246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33452032"/>
        <c:crosses val="autoZero"/>
        <c:auto val="1"/>
        <c:lblAlgn val="ctr"/>
        <c:lblOffset val="100"/>
        <c:noMultiLvlLbl val="0"/>
      </c:catAx>
      <c:valAx>
        <c:axId val="23345203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2462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'8.Консервы мясо'!$M$6:$Q$6</c:f>
              <c:numCache>
                <c:formatCode>#,##0.00</c:formatCode>
                <c:ptCount val="5"/>
                <c:pt idx="0">
                  <c:v>535.78</c:v>
                </c:pt>
                <c:pt idx="1">
                  <c:v>521.52499999999998</c:v>
                </c:pt>
                <c:pt idx="2">
                  <c:v>516.78</c:v>
                </c:pt>
                <c:pt idx="3">
                  <c:v>552.17999999999995</c:v>
                </c:pt>
                <c:pt idx="4">
                  <c:v>554.71199999999999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501632"/>
        <c:axId val="233453760"/>
      </c:lineChart>
      <c:catAx>
        <c:axId val="23450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3453760"/>
        <c:crosses val="autoZero"/>
        <c:auto val="1"/>
        <c:lblAlgn val="ctr"/>
        <c:lblOffset val="100"/>
        <c:noMultiLvlLbl val="0"/>
      </c:catAx>
      <c:valAx>
        <c:axId val="2334537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5016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'8.Консервы мясо'!$M$5:$Q$5</c:f>
              <c:numCache>
                <c:formatCode>#,##0.00</c:formatCode>
                <c:ptCount val="5"/>
                <c:pt idx="0">
                  <c:v>509.37</c:v>
                </c:pt>
                <c:pt idx="1">
                  <c:v>525.995</c:v>
                </c:pt>
                <c:pt idx="2">
                  <c:v>527.5</c:v>
                </c:pt>
                <c:pt idx="3">
                  <c:v>543.53</c:v>
                </c:pt>
                <c:pt idx="4">
                  <c:v>542.245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502144"/>
        <c:axId val="234185856"/>
      </c:lineChart>
      <c:catAx>
        <c:axId val="23450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34185856"/>
        <c:crosses val="autoZero"/>
        <c:auto val="1"/>
        <c:lblAlgn val="ctr"/>
        <c:lblOffset val="100"/>
        <c:noMultiLvlLbl val="0"/>
      </c:catAx>
      <c:valAx>
        <c:axId val="2341858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5021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'9.Молоко'!$P$7:$T$7</c:f>
              <c:numCache>
                <c:formatCode>#,##0.00</c:formatCode>
                <c:ptCount val="5"/>
                <c:pt idx="0">
                  <c:v>63</c:v>
                </c:pt>
                <c:pt idx="1">
                  <c:v>62.978000000000002</c:v>
                </c:pt>
                <c:pt idx="2">
                  <c:v>66.334000000000003</c:v>
                </c:pt>
                <c:pt idx="3">
                  <c:v>64.73</c:v>
                </c:pt>
                <c:pt idx="4">
                  <c:v>70.894285714285701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715712"/>
        <c:axId val="234187584"/>
      </c:lineChart>
      <c:catAx>
        <c:axId val="233715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4187584"/>
        <c:crosses val="autoZero"/>
        <c:auto val="1"/>
        <c:lblAlgn val="ctr"/>
        <c:lblOffset val="100"/>
        <c:noMultiLvlLbl val="0"/>
      </c:catAx>
      <c:valAx>
        <c:axId val="2341875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7157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'9.Молоко'!$P$6:$T$6</c:f>
              <c:numCache>
                <c:formatCode>#,##0.00</c:formatCode>
                <c:ptCount val="5"/>
                <c:pt idx="0">
                  <c:v>66</c:v>
                </c:pt>
                <c:pt idx="1">
                  <c:v>67.722499999999997</c:v>
                </c:pt>
                <c:pt idx="2">
                  <c:v>68.333333333333329</c:v>
                </c:pt>
                <c:pt idx="3">
                  <c:v>66.42</c:v>
                </c:pt>
                <c:pt idx="4">
                  <c:v>71.876666666666651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716224"/>
        <c:axId val="234189312"/>
      </c:lineChart>
      <c:catAx>
        <c:axId val="23371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4189312"/>
        <c:crosses val="autoZero"/>
        <c:auto val="1"/>
        <c:lblAlgn val="ctr"/>
        <c:lblOffset val="100"/>
        <c:noMultiLvlLbl val="0"/>
      </c:catAx>
      <c:valAx>
        <c:axId val="2341893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7162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'9.Молоко'!$P$5:$T$5</c:f>
              <c:numCache>
                <c:formatCode>#,##0.00</c:formatCode>
                <c:ptCount val="5"/>
                <c:pt idx="0">
                  <c:v>63</c:v>
                </c:pt>
                <c:pt idx="1">
                  <c:v>62.118333333333325</c:v>
                </c:pt>
                <c:pt idx="2">
                  <c:v>63.14</c:v>
                </c:pt>
                <c:pt idx="3">
                  <c:v>64.099999999999994</c:v>
                </c:pt>
                <c:pt idx="4">
                  <c:v>67.664999999999992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716736"/>
        <c:axId val="234191040"/>
      </c:lineChart>
      <c:catAx>
        <c:axId val="23371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34191040"/>
        <c:crosses val="autoZero"/>
        <c:auto val="1"/>
        <c:lblAlgn val="ctr"/>
        <c:lblOffset val="100"/>
        <c:noMultiLvlLbl val="0"/>
      </c:catAx>
      <c:valAx>
        <c:axId val="2341910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7167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248411375099182E-2"/>
          <c:y val="0.15228963155066164"/>
          <c:w val="0.95386565824987379"/>
          <c:h val="0.6954207368986766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'9.Молоко'!$P$8:$T$8</c:f>
              <c:numCache>
                <c:formatCode>#,##0.00</c:formatCode>
                <c:ptCount val="5"/>
                <c:pt idx="0">
                  <c:v>75.739999999999995</c:v>
                </c:pt>
                <c:pt idx="1">
                  <c:v>70.881999999999991</c:v>
                </c:pt>
                <c:pt idx="2">
                  <c:v>78.599999999999994</c:v>
                </c:pt>
                <c:pt idx="3">
                  <c:v>78.540000000000006</c:v>
                </c:pt>
                <c:pt idx="4">
                  <c:v>80.98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3717248"/>
        <c:axId val="233947136"/>
      </c:lineChart>
      <c:catAx>
        <c:axId val="23371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233947136"/>
        <c:crosses val="autoZero"/>
        <c:auto val="1"/>
        <c:lblAlgn val="ctr"/>
        <c:lblOffset val="100"/>
        <c:noMultiLvlLbl val="0"/>
      </c:catAx>
      <c:valAx>
        <c:axId val="2339471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37172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'10.МолокоУльтра'!$M$5:$Q$5</c:f>
              <c:numCache>
                <c:formatCode>#,##0.00</c:formatCode>
                <c:ptCount val="5"/>
                <c:pt idx="0">
                  <c:v>76.67</c:v>
                </c:pt>
                <c:pt idx="1">
                  <c:v>78.352499999999992</c:v>
                </c:pt>
                <c:pt idx="2">
                  <c:v>79</c:v>
                </c:pt>
                <c:pt idx="3">
                  <c:v>79.790000000000006</c:v>
                </c:pt>
                <c:pt idx="4">
                  <c:v>79.684000000000012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305024"/>
        <c:axId val="233948864"/>
      </c:lineChart>
      <c:catAx>
        <c:axId val="23430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3948864"/>
        <c:crosses val="autoZero"/>
        <c:auto val="1"/>
        <c:lblAlgn val="ctr"/>
        <c:lblOffset val="100"/>
        <c:noMultiLvlLbl val="0"/>
      </c:catAx>
      <c:valAx>
        <c:axId val="2339488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3050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'1.Хлеб'!$P$5:$T$5</c:f>
              <c:numCache>
                <c:formatCode>#,##0.00</c:formatCode>
                <c:ptCount val="5"/>
                <c:pt idx="0">
                  <c:v>59.94</c:v>
                </c:pt>
                <c:pt idx="1">
                  <c:v>57.542499999999997</c:v>
                </c:pt>
                <c:pt idx="2">
                  <c:v>58.88</c:v>
                </c:pt>
                <c:pt idx="3">
                  <c:v>58.04</c:v>
                </c:pt>
                <c:pt idx="4">
                  <c:v>62.348000000000006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512576"/>
        <c:axId val="211014144"/>
      </c:lineChart>
      <c:catAx>
        <c:axId val="23151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014144"/>
        <c:crosses val="autoZero"/>
        <c:auto val="1"/>
        <c:lblAlgn val="ctr"/>
        <c:lblOffset val="100"/>
        <c:noMultiLvlLbl val="0"/>
      </c:catAx>
      <c:valAx>
        <c:axId val="2110141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5125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пр'!$P$7:$T$7</c:f>
              <c:numCache>
                <c:formatCode>#,##0.00</c:formatCode>
                <c:ptCount val="5"/>
                <c:pt idx="0">
                  <c:v>136</c:v>
                </c:pt>
                <c:pt idx="1">
                  <c:v>137.82000000000002</c:v>
                </c:pt>
                <c:pt idx="2">
                  <c:v>140.5</c:v>
                </c:pt>
                <c:pt idx="3">
                  <c:v>139.59</c:v>
                </c:pt>
                <c:pt idx="4">
                  <c:v>141.49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307072"/>
        <c:axId val="233950592"/>
      </c:lineChart>
      <c:catAx>
        <c:axId val="2343070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3950592"/>
        <c:crosses val="autoZero"/>
        <c:auto val="1"/>
        <c:lblAlgn val="ctr"/>
        <c:lblOffset val="100"/>
        <c:noMultiLvlLbl val="0"/>
      </c:catAx>
      <c:valAx>
        <c:axId val="2339505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3070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пр'!$P$6:$T$6</c:f>
              <c:numCache>
                <c:formatCode>#,##0.00</c:formatCode>
                <c:ptCount val="5"/>
                <c:pt idx="0">
                  <c:v>79.66</c:v>
                </c:pt>
                <c:pt idx="1">
                  <c:v>80.492500000000007</c:v>
                </c:pt>
                <c:pt idx="2">
                  <c:v>83.747500000000002</c:v>
                </c:pt>
                <c:pt idx="3">
                  <c:v>86.69</c:v>
                </c:pt>
                <c:pt idx="4">
                  <c:v>86.83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684416"/>
        <c:axId val="233952320"/>
      </c:lineChart>
      <c:catAx>
        <c:axId val="23468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3952320"/>
        <c:crosses val="autoZero"/>
        <c:auto val="1"/>
        <c:lblAlgn val="ctr"/>
        <c:lblOffset val="100"/>
        <c:noMultiLvlLbl val="0"/>
      </c:catAx>
      <c:valAx>
        <c:axId val="2339523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6844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пр'!$P$5:$T$5</c:f>
              <c:numCache>
                <c:formatCode>#,##0.00</c:formatCode>
                <c:ptCount val="5"/>
                <c:pt idx="0">
                  <c:v>72.72</c:v>
                </c:pt>
                <c:pt idx="1">
                  <c:v>71.888333333333335</c:v>
                </c:pt>
                <c:pt idx="2">
                  <c:v>73.87833333333333</c:v>
                </c:pt>
                <c:pt idx="3">
                  <c:v>70.400000000000006</c:v>
                </c:pt>
                <c:pt idx="4">
                  <c:v>72.153999999999996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684928"/>
        <c:axId val="233954048"/>
      </c:lineChart>
      <c:catAx>
        <c:axId val="234684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3954048"/>
        <c:crosses val="autoZero"/>
        <c:auto val="1"/>
        <c:lblAlgn val="ctr"/>
        <c:lblOffset val="100"/>
        <c:noMultiLvlLbl val="0"/>
      </c:catAx>
      <c:valAx>
        <c:axId val="2339540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6849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пр'!$P$8:$T$8</c:f>
              <c:numCache>
                <c:formatCode>#,##0.00</c:formatCode>
                <c:ptCount val="5"/>
                <c:pt idx="0">
                  <c:v>141</c:v>
                </c:pt>
                <c:pt idx="1">
                  <c:v>140.13333333333333</c:v>
                </c:pt>
                <c:pt idx="2">
                  <c:v>142.82999999999998</c:v>
                </c:pt>
                <c:pt idx="3">
                  <c:v>133.33000000000001</c:v>
                </c:pt>
                <c:pt idx="4">
                  <c:v>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685440"/>
        <c:axId val="235078208"/>
      </c:lineChart>
      <c:catAx>
        <c:axId val="234685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5078208"/>
        <c:crosses val="autoZero"/>
        <c:auto val="1"/>
        <c:lblAlgn val="ctr"/>
        <c:lblOffset val="100"/>
        <c:noMultiLvlLbl val="0"/>
      </c:catAx>
      <c:valAx>
        <c:axId val="2350782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6854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пр'!$P$10:$T$10</c:f>
              <c:numCache>
                <c:formatCode>#,##0.00</c:formatCode>
                <c:ptCount val="5"/>
                <c:pt idx="0">
                  <c:v>85.91</c:v>
                </c:pt>
                <c:pt idx="1">
                  <c:v>86.992500000000007</c:v>
                </c:pt>
                <c:pt idx="2">
                  <c:v>96.372500000000002</c:v>
                </c:pt>
                <c:pt idx="3">
                  <c:v>93.78</c:v>
                </c:pt>
                <c:pt idx="4">
                  <c:v>102.33333333333333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685952"/>
        <c:axId val="235079936"/>
      </c:lineChart>
      <c:catAx>
        <c:axId val="23468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5079936"/>
        <c:crosses val="autoZero"/>
        <c:auto val="1"/>
        <c:lblAlgn val="ctr"/>
        <c:lblOffset val="100"/>
        <c:noMultiLvlLbl val="0"/>
      </c:catAx>
      <c:valAx>
        <c:axId val="2350799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6859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'11.Кефир и пр'!$P$9:$T$9</c:f>
              <c:numCache>
                <c:formatCode>#,##0.00</c:formatCode>
                <c:ptCount val="5"/>
                <c:pt idx="0">
                  <c:v>86.21</c:v>
                </c:pt>
                <c:pt idx="1">
                  <c:v>89.992500000000007</c:v>
                </c:pt>
                <c:pt idx="2">
                  <c:v>100.33</c:v>
                </c:pt>
                <c:pt idx="3">
                  <c:v>92.03</c:v>
                </c:pt>
                <c:pt idx="4">
                  <c:v>99.33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686464"/>
        <c:axId val="235081664"/>
      </c:lineChart>
      <c:catAx>
        <c:axId val="23468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5081664"/>
        <c:crosses val="autoZero"/>
        <c:auto val="1"/>
        <c:lblAlgn val="ctr"/>
        <c:lblOffset val="100"/>
        <c:noMultiLvlLbl val="0"/>
      </c:catAx>
      <c:valAx>
        <c:axId val="2350816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6864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'12.Сметана'!$O$6:$S$6</c:f>
              <c:numCache>
                <c:formatCode>#,##0.00</c:formatCode>
                <c:ptCount val="5"/>
                <c:pt idx="0">
                  <c:v>285.45</c:v>
                </c:pt>
                <c:pt idx="1">
                  <c:v>287.60500000000002</c:v>
                </c:pt>
                <c:pt idx="2">
                  <c:v>270</c:v>
                </c:pt>
                <c:pt idx="3">
                  <c:v>265.44</c:v>
                </c:pt>
                <c:pt idx="4">
                  <c:v>260.75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5421696"/>
        <c:axId val="235083392"/>
      </c:lineChart>
      <c:catAx>
        <c:axId val="23542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235083392"/>
        <c:crosses val="autoZero"/>
        <c:auto val="1"/>
        <c:lblAlgn val="ctr"/>
        <c:lblOffset val="100"/>
        <c:noMultiLvlLbl val="0"/>
      </c:catAx>
      <c:valAx>
        <c:axId val="2350833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54216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'12.Сметана'!$O$5:$S$5</c:f>
              <c:numCache>
                <c:formatCode>#,##0.00</c:formatCode>
                <c:ptCount val="5"/>
                <c:pt idx="0">
                  <c:v>271.45</c:v>
                </c:pt>
                <c:pt idx="1">
                  <c:v>265.9375</c:v>
                </c:pt>
                <c:pt idx="2">
                  <c:v>262</c:v>
                </c:pt>
                <c:pt idx="3">
                  <c:v>255.94</c:v>
                </c:pt>
                <c:pt idx="4">
                  <c:v>278.64999999999998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5422720"/>
        <c:axId val="235085120"/>
      </c:lineChart>
      <c:catAx>
        <c:axId val="23542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5085120"/>
        <c:crosses val="autoZero"/>
        <c:auto val="1"/>
        <c:lblAlgn val="ctr"/>
        <c:lblOffset val="100"/>
        <c:noMultiLvlLbl val="0"/>
      </c:catAx>
      <c:valAx>
        <c:axId val="2350851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54227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229712539842667E-2"/>
          <c:y val="0.16666644794429403"/>
          <c:w val="0.92858926482469228"/>
          <c:h val="0.6333338145225531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'13.Творог'!$M$6:$Q$6</c:f>
              <c:numCache>
                <c:formatCode>#,##0.00</c:formatCode>
                <c:ptCount val="5"/>
                <c:pt idx="0">
                  <c:v>334.66</c:v>
                </c:pt>
                <c:pt idx="1">
                  <c:v>326.82166666666666</c:v>
                </c:pt>
                <c:pt idx="2">
                  <c:v>341.6</c:v>
                </c:pt>
                <c:pt idx="3">
                  <c:v>362.27</c:v>
                </c:pt>
                <c:pt idx="4">
                  <c:v>392.03400000000005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5423232"/>
        <c:axId val="235324544"/>
      </c:lineChart>
      <c:catAx>
        <c:axId val="23542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5324544"/>
        <c:crosses val="autoZero"/>
        <c:auto val="1"/>
        <c:lblAlgn val="ctr"/>
        <c:lblOffset val="100"/>
        <c:noMultiLvlLbl val="0"/>
      </c:catAx>
      <c:valAx>
        <c:axId val="2353245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54232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'13.Творог'!$M$5:$Q$5</c:f>
              <c:numCache>
                <c:formatCode>#,##0.00</c:formatCode>
                <c:ptCount val="5"/>
                <c:pt idx="0">
                  <c:v>342.66</c:v>
                </c:pt>
                <c:pt idx="1">
                  <c:v>329.20000000000005</c:v>
                </c:pt>
                <c:pt idx="2">
                  <c:v>335</c:v>
                </c:pt>
                <c:pt idx="3">
                  <c:v>337.5</c:v>
                </c:pt>
                <c:pt idx="4">
                  <c:v>371.18000000000006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5425280"/>
        <c:axId val="235326272"/>
      </c:lineChart>
      <c:catAx>
        <c:axId val="23542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35326272"/>
        <c:crosses val="autoZero"/>
        <c:auto val="1"/>
        <c:lblAlgn val="ctr"/>
        <c:lblOffset val="100"/>
        <c:noMultiLvlLbl val="0"/>
      </c:catAx>
      <c:valAx>
        <c:axId val="2353262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542528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хлебобулочные'!$Q$6:$U$6</c:f>
              <c:numCache>
                <c:formatCode>#,##0.00</c:formatCode>
                <c:ptCount val="5"/>
                <c:pt idx="0">
                  <c:v>236.41</c:v>
                </c:pt>
                <c:pt idx="1">
                  <c:v>244.20000000000002</c:v>
                </c:pt>
                <c:pt idx="2">
                  <c:v>253.33333333333331</c:v>
                </c:pt>
                <c:pt idx="3">
                  <c:v>246.27</c:v>
                </c:pt>
                <c:pt idx="4">
                  <c:v>251.35666666666663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920704"/>
        <c:axId val="211015872"/>
      </c:lineChart>
      <c:catAx>
        <c:axId val="23092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1015872"/>
        <c:crosses val="autoZero"/>
        <c:auto val="1"/>
        <c:lblAlgn val="ctr"/>
        <c:lblOffset val="100"/>
        <c:noMultiLvlLbl val="0"/>
      </c:catAx>
      <c:valAx>
        <c:axId val="2110158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9207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'14.Масло'!$N$6:$R$6</c:f>
              <c:numCache>
                <c:formatCode>#,##0.00</c:formatCode>
                <c:ptCount val="5"/>
                <c:pt idx="0">
                  <c:v>741.52</c:v>
                </c:pt>
                <c:pt idx="1">
                  <c:v>731.25</c:v>
                </c:pt>
                <c:pt idx="2">
                  <c:v>737.5</c:v>
                </c:pt>
                <c:pt idx="3">
                  <c:v>743.43</c:v>
                </c:pt>
                <c:pt idx="4">
                  <c:v>739.18000000000006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5478528"/>
        <c:axId val="235328000"/>
      </c:lineChart>
      <c:catAx>
        <c:axId val="23547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5328000"/>
        <c:crosses val="autoZero"/>
        <c:auto val="1"/>
        <c:lblAlgn val="ctr"/>
        <c:lblOffset val="100"/>
        <c:noMultiLvlLbl val="0"/>
      </c:catAx>
      <c:valAx>
        <c:axId val="23532800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54785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'14.Масло'!$N$5:$R$5</c:f>
              <c:numCache>
                <c:formatCode>#,##0.00</c:formatCode>
                <c:ptCount val="5"/>
                <c:pt idx="0">
                  <c:v>753.52</c:v>
                </c:pt>
                <c:pt idx="1">
                  <c:v>763.596</c:v>
                </c:pt>
                <c:pt idx="2">
                  <c:v>765.98333333333323</c:v>
                </c:pt>
                <c:pt idx="3">
                  <c:v>775.81</c:v>
                </c:pt>
                <c:pt idx="4">
                  <c:v>787.97833333333324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5532288"/>
        <c:axId val="235329728"/>
      </c:lineChart>
      <c:catAx>
        <c:axId val="23553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5329728"/>
        <c:crosses val="autoZero"/>
        <c:auto val="1"/>
        <c:lblAlgn val="ctr"/>
        <c:lblOffset val="100"/>
        <c:noMultiLvlLbl val="0"/>
      </c:catAx>
      <c:valAx>
        <c:axId val="2353297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55322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'15.Сыр'!$M$5:$Q$5</c:f>
              <c:numCache>
                <c:formatCode>#,##0.00</c:formatCode>
                <c:ptCount val="5"/>
                <c:pt idx="0">
                  <c:v>629.9</c:v>
                </c:pt>
                <c:pt idx="1">
                  <c:v>628.87</c:v>
                </c:pt>
                <c:pt idx="2">
                  <c:v>635.22500000000002</c:v>
                </c:pt>
                <c:pt idx="3">
                  <c:v>676.43</c:v>
                </c:pt>
                <c:pt idx="4">
                  <c:v>659.79600000000005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5533824"/>
        <c:axId val="234872832"/>
      </c:lineChart>
      <c:catAx>
        <c:axId val="23553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4872832"/>
        <c:crosses val="autoZero"/>
        <c:auto val="1"/>
        <c:lblAlgn val="ctr"/>
        <c:lblOffset val="100"/>
        <c:noMultiLvlLbl val="0"/>
      </c:catAx>
      <c:valAx>
        <c:axId val="23487283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55338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'16.Рыба'!$O$7:$S$7</c:f>
              <c:numCache>
                <c:formatCode>#,##0.00</c:formatCode>
                <c:ptCount val="5"/>
                <c:pt idx="0">
                  <c:v>336.67</c:v>
                </c:pt>
                <c:pt idx="1">
                  <c:v>335</c:v>
                </c:pt>
                <c:pt idx="2">
                  <c:v>364.745</c:v>
                </c:pt>
                <c:pt idx="3">
                  <c:v>380</c:v>
                </c:pt>
                <c:pt idx="4">
                  <c:v>404.49833333333328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697216"/>
        <c:axId val="234874560"/>
      </c:lineChart>
      <c:catAx>
        <c:axId val="23469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4874560"/>
        <c:crosses val="autoZero"/>
        <c:auto val="1"/>
        <c:lblAlgn val="ctr"/>
        <c:lblOffset val="100"/>
        <c:noMultiLvlLbl val="0"/>
      </c:catAx>
      <c:valAx>
        <c:axId val="2348745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6972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'16.Рыба'!$O$6:$S$6</c:f>
              <c:numCache>
                <c:formatCode>#,##0.00</c:formatCode>
                <c:ptCount val="5"/>
                <c:pt idx="0">
                  <c:v>293.94</c:v>
                </c:pt>
                <c:pt idx="1">
                  <c:v>300</c:v>
                </c:pt>
                <c:pt idx="2">
                  <c:v>303.33333333333331</c:v>
                </c:pt>
                <c:pt idx="3">
                  <c:v>310.06</c:v>
                </c:pt>
                <c:pt idx="4">
                  <c:v>310.83200000000005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5534848"/>
        <c:axId val="234876288"/>
      </c:lineChart>
      <c:catAx>
        <c:axId val="23553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234876288"/>
        <c:crosses val="autoZero"/>
        <c:auto val="1"/>
        <c:lblAlgn val="ctr"/>
        <c:lblOffset val="100"/>
        <c:noMultiLvlLbl val="0"/>
      </c:catAx>
      <c:valAx>
        <c:axId val="2348762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55348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'16.Рыба'!$O$5:$S$5</c:f>
              <c:numCache>
                <c:formatCode>#,##0.00</c:formatCode>
                <c:ptCount val="5"/>
                <c:pt idx="0">
                  <c:v>171.33</c:v>
                </c:pt>
                <c:pt idx="1">
                  <c:v>176.53800000000001</c:v>
                </c:pt>
                <c:pt idx="2">
                  <c:v>175</c:v>
                </c:pt>
                <c:pt idx="3">
                  <c:v>178.33</c:v>
                </c:pt>
                <c:pt idx="4">
                  <c:v>178.75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698240"/>
        <c:axId val="234878016"/>
      </c:lineChart>
      <c:catAx>
        <c:axId val="234698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4878016"/>
        <c:crosses val="autoZero"/>
        <c:auto val="1"/>
        <c:lblAlgn val="ctr"/>
        <c:lblOffset val="100"/>
        <c:noMultiLvlLbl val="0"/>
      </c:catAx>
      <c:valAx>
        <c:axId val="23487801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6982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'16.Рыба'!$O$8:$S$8</c:f>
              <c:numCache>
                <c:formatCode>#,##0.00</c:formatCode>
                <c:ptCount val="5"/>
                <c:pt idx="0">
                  <c:v>326.44</c:v>
                </c:pt>
                <c:pt idx="1">
                  <c:v>339.08000000000004</c:v>
                </c:pt>
                <c:pt idx="2">
                  <c:v>356.66666666666663</c:v>
                </c:pt>
                <c:pt idx="3">
                  <c:v>347.56</c:v>
                </c:pt>
                <c:pt idx="4">
                  <c:v>360.17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698752"/>
        <c:axId val="234879744"/>
      </c:lineChart>
      <c:catAx>
        <c:axId val="23469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4879744"/>
        <c:crosses val="autoZero"/>
        <c:auto val="1"/>
        <c:lblAlgn val="ctr"/>
        <c:lblOffset val="100"/>
        <c:noMultiLvlLbl val="0"/>
      </c:catAx>
      <c:valAx>
        <c:axId val="2348797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6987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'16.Рыба'!$O$9:$S$9</c:f>
              <c:numCache>
                <c:formatCode>#,##0.00</c:formatCode>
                <c:ptCount val="5"/>
                <c:pt idx="0">
                  <c:v>1221.3499999999999</c:v>
                </c:pt>
                <c:pt idx="1">
                  <c:v>1246.6666666666665</c:v>
                </c:pt>
                <c:pt idx="2">
                  <c:v>1116</c:v>
                </c:pt>
                <c:pt idx="3">
                  <c:v>1193.6400000000001</c:v>
                </c:pt>
                <c:pt idx="4">
                  <c:v>1310.7260000000001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699264"/>
        <c:axId val="236552768"/>
      </c:lineChart>
      <c:catAx>
        <c:axId val="23469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6552768"/>
        <c:crosses val="autoZero"/>
        <c:auto val="1"/>
        <c:lblAlgn val="ctr"/>
        <c:lblOffset val="100"/>
        <c:noMultiLvlLbl val="0"/>
      </c:catAx>
      <c:valAx>
        <c:axId val="23655276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6992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'16.Рыба'!$O$9:$S$9</c:f>
              <c:numCache>
                <c:formatCode>#,##0.00</c:formatCode>
                <c:ptCount val="5"/>
                <c:pt idx="0">
                  <c:v>1221.3499999999999</c:v>
                </c:pt>
                <c:pt idx="1">
                  <c:v>1246.6666666666665</c:v>
                </c:pt>
                <c:pt idx="2">
                  <c:v>1116</c:v>
                </c:pt>
                <c:pt idx="3">
                  <c:v>1193.6400000000001</c:v>
                </c:pt>
                <c:pt idx="4">
                  <c:v>1310.7260000000001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699776"/>
        <c:axId val="236554496"/>
      </c:lineChart>
      <c:catAx>
        <c:axId val="234699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6554496"/>
        <c:crosses val="autoZero"/>
        <c:auto val="1"/>
        <c:lblAlgn val="ctr"/>
        <c:lblOffset val="100"/>
        <c:noMultiLvlLbl val="0"/>
      </c:catAx>
      <c:valAx>
        <c:axId val="2365544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6997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'16.Рыба'!$O$10:$S$10</c:f>
              <c:numCache>
                <c:formatCode>#,##0.00</c:formatCode>
                <c:ptCount val="5"/>
                <c:pt idx="0">
                  <c:v>1288.02</c:v>
                </c:pt>
                <c:pt idx="1">
                  <c:v>1143.5</c:v>
                </c:pt>
                <c:pt idx="2">
                  <c:v>1049.3333333333333</c:v>
                </c:pt>
                <c:pt idx="3">
                  <c:v>993.64</c:v>
                </c:pt>
                <c:pt idx="4">
                  <c:v>962.25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4700288"/>
        <c:axId val="236556224"/>
      </c:lineChart>
      <c:catAx>
        <c:axId val="234700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6556224"/>
        <c:crosses val="autoZero"/>
        <c:auto val="1"/>
        <c:lblAlgn val="ctr"/>
        <c:lblOffset val="100"/>
        <c:noMultiLvlLbl val="0"/>
      </c:catAx>
      <c:valAx>
        <c:axId val="2365562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47002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хлебобулочные'!$Q$5:$U$5</c:f>
              <c:numCache>
                <c:formatCode>#,##0.00</c:formatCode>
                <c:ptCount val="5"/>
                <c:pt idx="0">
                  <c:v>181.47</c:v>
                </c:pt>
                <c:pt idx="1">
                  <c:v>171.51999999999998</c:v>
                </c:pt>
                <c:pt idx="2">
                  <c:v>173.4</c:v>
                </c:pt>
                <c:pt idx="3">
                  <c:v>173.63</c:v>
                </c:pt>
                <c:pt idx="4">
                  <c:v>182.80200000000002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1513088"/>
        <c:axId val="230817792"/>
      </c:lineChart>
      <c:catAx>
        <c:axId val="231513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0817792"/>
        <c:crosses val="autoZero"/>
        <c:auto val="1"/>
        <c:lblAlgn val="ctr"/>
        <c:lblOffset val="100"/>
        <c:noMultiLvlLbl val="0"/>
      </c:catAx>
      <c:valAx>
        <c:axId val="2308177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15130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95664249984438E-2"/>
          <c:y val="0.23923076264438184"/>
          <c:w val="0.93180733742310329"/>
          <c:h val="0.5215384747112362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'16.Рыба'!$O$11:$S$11</c:f>
              <c:numCache>
                <c:formatCode>#,##0.00</c:formatCode>
                <c:ptCount val="5"/>
                <c:pt idx="0">
                  <c:v>237.36</c:v>
                </c:pt>
                <c:pt idx="1">
                  <c:v>239.83800000000002</c:v>
                </c:pt>
                <c:pt idx="2">
                  <c:v>224.97499999999999</c:v>
                </c:pt>
                <c:pt idx="3">
                  <c:v>261.04000000000002</c:v>
                </c:pt>
                <c:pt idx="4">
                  <c:v>296.98666666666668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6670976"/>
        <c:axId val="236557952"/>
      </c:lineChart>
      <c:catAx>
        <c:axId val="236670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6557952"/>
        <c:crosses val="autoZero"/>
        <c:auto val="1"/>
        <c:lblAlgn val="ctr"/>
        <c:lblOffset val="100"/>
        <c:noMultiLvlLbl val="0"/>
      </c:catAx>
      <c:valAx>
        <c:axId val="2365579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66709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'17.Консервы рыба'!$N$7:$R$7</c:f>
              <c:numCache>
                <c:formatCode>#,##0.00</c:formatCode>
                <c:ptCount val="5"/>
                <c:pt idx="0">
                  <c:v>415.91</c:v>
                </c:pt>
                <c:pt idx="1">
                  <c:v>430</c:v>
                </c:pt>
                <c:pt idx="2">
                  <c:v>424.875</c:v>
                </c:pt>
                <c:pt idx="3">
                  <c:v>411.78</c:v>
                </c:pt>
                <c:pt idx="4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6672512"/>
        <c:axId val="236559680"/>
      </c:lineChart>
      <c:catAx>
        <c:axId val="23667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6559680"/>
        <c:crosses val="autoZero"/>
        <c:auto val="1"/>
        <c:lblAlgn val="ctr"/>
        <c:lblOffset val="100"/>
        <c:noMultiLvlLbl val="0"/>
      </c:catAx>
      <c:valAx>
        <c:axId val="2365596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66725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'17.Консервы рыба'!$N$6:$R$6</c:f>
              <c:numCache>
                <c:formatCode>#,##0.00</c:formatCode>
                <c:ptCount val="5"/>
                <c:pt idx="0">
                  <c:v>480.91</c:v>
                </c:pt>
                <c:pt idx="1">
                  <c:v>523.33333333333326</c:v>
                </c:pt>
                <c:pt idx="2">
                  <c:v>503.75</c:v>
                </c:pt>
                <c:pt idx="3">
                  <c:v>489.35</c:v>
                </c:pt>
                <c:pt idx="4">
                  <c:v>482.3533333333333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6673024"/>
        <c:axId val="236242048"/>
      </c:lineChart>
      <c:catAx>
        <c:axId val="23667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6242048"/>
        <c:crosses val="autoZero"/>
        <c:auto val="1"/>
        <c:lblAlgn val="ctr"/>
        <c:lblOffset val="100"/>
        <c:noMultiLvlLbl val="0"/>
      </c:catAx>
      <c:valAx>
        <c:axId val="2362420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66730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'17.Консервы рыба'!$N$5:$R$5</c:f>
              <c:numCache>
                <c:formatCode>#,##0.00</c:formatCode>
                <c:ptCount val="5"/>
                <c:pt idx="0">
                  <c:v>428.41</c:v>
                </c:pt>
                <c:pt idx="1">
                  <c:v>496.93400000000003</c:v>
                </c:pt>
                <c:pt idx="2">
                  <c:v>472.38749999999999</c:v>
                </c:pt>
                <c:pt idx="3">
                  <c:v>461.5</c:v>
                </c:pt>
                <c:pt idx="4">
                  <c:v>492.28666666666663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6673536"/>
        <c:axId val="236243776"/>
      </c:lineChart>
      <c:catAx>
        <c:axId val="23667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236243776"/>
        <c:crosses val="autoZero"/>
        <c:auto val="1"/>
        <c:lblAlgn val="ctr"/>
        <c:lblOffset val="100"/>
        <c:noMultiLvlLbl val="0"/>
      </c:catAx>
      <c:valAx>
        <c:axId val="2362437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66735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'18.Фрукты'!$N$7:$R$7</c:f>
              <c:numCache>
                <c:formatCode>#,##0.00</c:formatCode>
                <c:ptCount val="5"/>
                <c:pt idx="0">
                  <c:v>142.37</c:v>
                </c:pt>
                <c:pt idx="1">
                  <c:v>123.61</c:v>
                </c:pt>
                <c:pt idx="2">
                  <c:v>131.3725</c:v>
                </c:pt>
                <c:pt idx="3">
                  <c:v>141.84</c:v>
                </c:pt>
                <c:pt idx="4">
                  <c:v>129.28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6335104"/>
        <c:axId val="236245504"/>
      </c:lineChart>
      <c:catAx>
        <c:axId val="2363351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6245504"/>
        <c:crosses val="autoZero"/>
        <c:auto val="1"/>
        <c:lblAlgn val="ctr"/>
        <c:lblOffset val="100"/>
        <c:noMultiLvlLbl val="0"/>
      </c:catAx>
      <c:valAx>
        <c:axId val="2362455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63351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'18.Фрукты'!$N$6:$R$6</c:f>
              <c:numCache>
                <c:formatCode>#,##0.00</c:formatCode>
                <c:ptCount val="5"/>
                <c:pt idx="0">
                  <c:v>200</c:v>
                </c:pt>
                <c:pt idx="1">
                  <c:v>179.42</c:v>
                </c:pt>
                <c:pt idx="2">
                  <c:v>156.2475</c:v>
                </c:pt>
                <c:pt idx="3">
                  <c:v>178.8</c:v>
                </c:pt>
                <c:pt idx="4">
                  <c:v>193.32999999999998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6336128"/>
        <c:axId val="236247232"/>
      </c:lineChart>
      <c:catAx>
        <c:axId val="23633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6247232"/>
        <c:crosses val="autoZero"/>
        <c:auto val="1"/>
        <c:lblAlgn val="ctr"/>
        <c:lblOffset val="100"/>
        <c:noMultiLvlLbl val="0"/>
      </c:catAx>
      <c:valAx>
        <c:axId val="23624723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63361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'18.Фрукты'!$N$5:$R$5</c:f>
              <c:numCache>
                <c:formatCode>#,##0.00</c:formatCode>
                <c:ptCount val="5"/>
                <c:pt idx="0">
                  <c:v>239.74</c:v>
                </c:pt>
                <c:pt idx="1">
                  <c:v>220.316</c:v>
                </c:pt>
                <c:pt idx="2">
                  <c:v>219.9975</c:v>
                </c:pt>
                <c:pt idx="3">
                  <c:v>206.72</c:v>
                </c:pt>
                <c:pt idx="4">
                  <c:v>244.43666666666664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6336640"/>
        <c:axId val="236247808"/>
      </c:lineChart>
      <c:catAx>
        <c:axId val="2363366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6247808"/>
        <c:crosses val="autoZero"/>
        <c:auto val="1"/>
        <c:lblAlgn val="ctr"/>
        <c:lblOffset val="100"/>
        <c:noMultiLvlLbl val="0"/>
      </c:catAx>
      <c:valAx>
        <c:axId val="2362478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63366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'18.Фрукты'!$N$8:$R$8</c:f>
              <c:numCache>
                <c:formatCode>#,##0.00</c:formatCode>
                <c:ptCount val="5"/>
                <c:pt idx="0">
                  <c:v>140.94999999999999</c:v>
                </c:pt>
                <c:pt idx="1">
                  <c:v>129.422</c:v>
                </c:pt>
                <c:pt idx="2">
                  <c:v>89.738000000000014</c:v>
                </c:pt>
                <c:pt idx="3">
                  <c:v>107.83</c:v>
                </c:pt>
                <c:pt idx="4">
                  <c:v>103.44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6337152"/>
        <c:axId val="236421696"/>
      </c:lineChart>
      <c:catAx>
        <c:axId val="23633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6421696"/>
        <c:crosses val="autoZero"/>
        <c:auto val="1"/>
        <c:lblAlgn val="ctr"/>
        <c:lblOffset val="100"/>
        <c:noMultiLvlLbl val="0"/>
      </c:catAx>
      <c:valAx>
        <c:axId val="2364216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63371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'18.Фрукты'!$N$10:$R$10</c:f>
              <c:numCache>
                <c:formatCode>#,##0.00</c:formatCode>
                <c:ptCount val="5"/>
                <c:pt idx="0">
                  <c:v>124.93</c:v>
                </c:pt>
                <c:pt idx="1">
                  <c:v>111.93333333333334</c:v>
                </c:pt>
                <c:pt idx="2">
                  <c:v>105.23200000000003</c:v>
                </c:pt>
                <c:pt idx="3">
                  <c:v>105.26</c:v>
                </c:pt>
                <c:pt idx="4">
                  <c:v>113.07666666666667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6337664"/>
        <c:axId val="236423424"/>
      </c:lineChart>
      <c:catAx>
        <c:axId val="236337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6423424"/>
        <c:crosses val="autoZero"/>
        <c:auto val="1"/>
        <c:lblAlgn val="ctr"/>
        <c:lblOffset val="100"/>
        <c:noMultiLvlLbl val="0"/>
      </c:catAx>
      <c:valAx>
        <c:axId val="2364234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63376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'25.Прочее'!$N$17:$R$17</c:f>
              <c:numCache>
                <c:formatCode>#,##0.00</c:formatCode>
                <c:ptCount val="5"/>
                <c:pt idx="0">
                  <c:v>79.680000000000007</c:v>
                </c:pt>
                <c:pt idx="1">
                  <c:v>70.125</c:v>
                </c:pt>
                <c:pt idx="2">
                  <c:v>63.326666666666668</c:v>
                </c:pt>
                <c:pt idx="3">
                  <c:v>63.43</c:v>
                </c:pt>
                <c:pt idx="4">
                  <c:v>71.195000000000007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6338688"/>
        <c:axId val="236425152"/>
      </c:lineChart>
      <c:catAx>
        <c:axId val="23633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6425152"/>
        <c:crosses val="autoZero"/>
        <c:auto val="1"/>
        <c:lblAlgn val="ctr"/>
        <c:lblOffset val="100"/>
        <c:noMultiLvlLbl val="0"/>
      </c:catAx>
      <c:valAx>
        <c:axId val="2364251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63386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хлебобулочные'!$Q$8:$U$8</c:f>
              <c:numCache>
                <c:formatCode>#,##0.00</c:formatCode>
                <c:ptCount val="5"/>
                <c:pt idx="0">
                  <c:v>172.86</c:v>
                </c:pt>
                <c:pt idx="1">
                  <c:v>175.41499999999999</c:v>
                </c:pt>
                <c:pt idx="2">
                  <c:v>173.33333333333331</c:v>
                </c:pt>
                <c:pt idx="3">
                  <c:v>160.07</c:v>
                </c:pt>
                <c:pt idx="4">
                  <c:v>163.708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921728"/>
        <c:axId val="230819520"/>
      </c:lineChart>
      <c:catAx>
        <c:axId val="23092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0819520"/>
        <c:crosses val="autoZero"/>
        <c:auto val="1"/>
        <c:lblAlgn val="ctr"/>
        <c:lblOffset val="100"/>
        <c:noMultiLvlLbl val="0"/>
      </c:catAx>
      <c:valAx>
        <c:axId val="2308195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9217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'19.Овощи'!$N$7:$R$7</c:f>
              <c:numCache>
                <c:formatCode>#,##0.00\ _₽</c:formatCode>
                <c:ptCount val="5"/>
                <c:pt idx="0">
                  <c:v>258.74</c:v>
                </c:pt>
                <c:pt idx="1">
                  <c:v>253.07200000000003</c:v>
                </c:pt>
                <c:pt idx="2">
                  <c:v>239.86750000000001</c:v>
                </c:pt>
                <c:pt idx="3">
                  <c:v>259.22000000000003</c:v>
                </c:pt>
                <c:pt idx="4">
                  <c:v>279.42666666666662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194752"/>
        <c:axId val="236426880"/>
      </c:lineChart>
      <c:catAx>
        <c:axId val="23719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6426880"/>
        <c:crosses val="autoZero"/>
        <c:auto val="1"/>
        <c:lblAlgn val="ctr"/>
        <c:lblOffset val="100"/>
        <c:noMultiLvlLbl val="0"/>
      </c:catAx>
      <c:valAx>
        <c:axId val="236426880"/>
        <c:scaling>
          <c:orientation val="minMax"/>
        </c:scaling>
        <c:delete val="1"/>
        <c:axPos val="l"/>
        <c:numFmt formatCode="#,##0.00\ _₽" sourceLinked="1"/>
        <c:majorTickMark val="out"/>
        <c:minorTickMark val="none"/>
        <c:tickLblPos val="nextTo"/>
        <c:crossAx val="2371947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'19.Овощи'!$N$6:$R$6</c:f>
              <c:numCache>
                <c:formatCode>#,##0.00\ _₽</c:formatCode>
                <c:ptCount val="5"/>
                <c:pt idx="0">
                  <c:v>51.13</c:v>
                </c:pt>
                <c:pt idx="1">
                  <c:v>39.656666666666666</c:v>
                </c:pt>
                <c:pt idx="2">
                  <c:v>26.272500000000001</c:v>
                </c:pt>
                <c:pt idx="3">
                  <c:v>19.579999999999998</c:v>
                </c:pt>
                <c:pt idx="4">
                  <c:v>44.04666666666666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293568"/>
        <c:axId val="236428608"/>
      </c:lineChart>
      <c:catAx>
        <c:axId val="23729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6428608"/>
        <c:crosses val="autoZero"/>
        <c:auto val="1"/>
        <c:lblAlgn val="ctr"/>
        <c:lblOffset val="100"/>
        <c:noMultiLvlLbl val="0"/>
      </c:catAx>
      <c:valAx>
        <c:axId val="236428608"/>
        <c:scaling>
          <c:orientation val="minMax"/>
        </c:scaling>
        <c:delete val="1"/>
        <c:axPos val="l"/>
        <c:numFmt formatCode="#,##0.00\ _₽" sourceLinked="1"/>
        <c:majorTickMark val="out"/>
        <c:minorTickMark val="none"/>
        <c:tickLblPos val="nextTo"/>
        <c:crossAx val="2372935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'19.Овощи'!$N$5:$R$5</c:f>
              <c:numCache>
                <c:formatCode>#,##0.00\ _₽</c:formatCode>
                <c:ptCount val="5"/>
                <c:pt idx="0">
                  <c:v>52.21</c:v>
                </c:pt>
                <c:pt idx="1">
                  <c:v>39.566666666666663</c:v>
                </c:pt>
                <c:pt idx="2">
                  <c:v>32.324000000000005</c:v>
                </c:pt>
                <c:pt idx="3">
                  <c:v>29.41</c:v>
                </c:pt>
                <c:pt idx="4">
                  <c:v>43.682499999999997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294080"/>
        <c:axId val="237151360"/>
      </c:lineChart>
      <c:catAx>
        <c:axId val="237294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151360"/>
        <c:crosses val="autoZero"/>
        <c:auto val="1"/>
        <c:lblAlgn val="ctr"/>
        <c:lblOffset val="100"/>
        <c:noMultiLvlLbl val="0"/>
      </c:catAx>
      <c:valAx>
        <c:axId val="237151360"/>
        <c:scaling>
          <c:orientation val="minMax"/>
        </c:scaling>
        <c:delete val="1"/>
        <c:axPos val="l"/>
        <c:numFmt formatCode="#,##0.00\ _₽" sourceLinked="1"/>
        <c:majorTickMark val="out"/>
        <c:minorTickMark val="none"/>
        <c:tickLblPos val="nextTo"/>
        <c:crossAx val="23729408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'19.Овощи'!$N$8:$R$8</c:f>
              <c:numCache>
                <c:formatCode>#,##0.00\ _₽</c:formatCode>
                <c:ptCount val="5"/>
                <c:pt idx="0">
                  <c:v>108.67</c:v>
                </c:pt>
                <c:pt idx="1">
                  <c:v>150.66666666666666</c:v>
                </c:pt>
                <c:pt idx="2">
                  <c:v>139.46333333333331</c:v>
                </c:pt>
                <c:pt idx="3">
                  <c:v>234.42</c:v>
                </c:pt>
                <c:pt idx="4">
                  <c:v>128.88999999999999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294592"/>
        <c:axId val="237153088"/>
      </c:lineChart>
      <c:catAx>
        <c:axId val="23729459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153088"/>
        <c:crosses val="autoZero"/>
        <c:auto val="1"/>
        <c:lblAlgn val="ctr"/>
        <c:lblOffset val="100"/>
        <c:noMultiLvlLbl val="0"/>
      </c:catAx>
      <c:valAx>
        <c:axId val="237153088"/>
        <c:scaling>
          <c:orientation val="minMax"/>
        </c:scaling>
        <c:delete val="1"/>
        <c:axPos val="l"/>
        <c:numFmt formatCode="#,##0.00\ _₽" sourceLinked="1"/>
        <c:majorTickMark val="out"/>
        <c:minorTickMark val="none"/>
        <c:tickLblPos val="nextTo"/>
        <c:crossAx val="2372945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'19.Овощи'!$N$9:$R$9</c:f>
              <c:numCache>
                <c:formatCode>#,##0.00\ _₽</c:formatCode>
                <c:ptCount val="5"/>
                <c:pt idx="0">
                  <c:v>68.650000000000006</c:v>
                </c:pt>
                <c:pt idx="1">
                  <c:v>46.114000000000004</c:v>
                </c:pt>
                <c:pt idx="2">
                  <c:v>32.792500000000004</c:v>
                </c:pt>
                <c:pt idx="3">
                  <c:v>42.49</c:v>
                </c:pt>
                <c:pt idx="4">
                  <c:v>51.929999999999993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295104"/>
        <c:axId val="237154816"/>
      </c:lineChart>
      <c:catAx>
        <c:axId val="2372951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7154816"/>
        <c:crosses val="autoZero"/>
        <c:auto val="1"/>
        <c:lblAlgn val="ctr"/>
        <c:lblOffset val="100"/>
        <c:noMultiLvlLbl val="0"/>
      </c:catAx>
      <c:valAx>
        <c:axId val="237154816"/>
        <c:scaling>
          <c:orientation val="minMax"/>
        </c:scaling>
        <c:delete val="1"/>
        <c:axPos val="l"/>
        <c:numFmt formatCode="#,##0.00\ _₽" sourceLinked="1"/>
        <c:majorTickMark val="out"/>
        <c:minorTickMark val="none"/>
        <c:tickLblPos val="nextTo"/>
        <c:crossAx val="2372951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'19.Овощи'!$N$10:$R$10</c:f>
              <c:numCache>
                <c:formatCode>#,##0.00\ _₽</c:formatCode>
                <c:ptCount val="5"/>
                <c:pt idx="0">
                  <c:v>53.52</c:v>
                </c:pt>
                <c:pt idx="1">
                  <c:v>43.322000000000003</c:v>
                </c:pt>
                <c:pt idx="2">
                  <c:v>31.087499999999999</c:v>
                </c:pt>
                <c:pt idx="3">
                  <c:v>54.69</c:v>
                </c:pt>
                <c:pt idx="4">
                  <c:v>63.958000000000006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295616"/>
        <c:axId val="237156544"/>
      </c:lineChart>
      <c:catAx>
        <c:axId val="2372956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7156544"/>
        <c:crosses val="autoZero"/>
        <c:auto val="1"/>
        <c:lblAlgn val="ctr"/>
        <c:lblOffset val="100"/>
        <c:noMultiLvlLbl val="0"/>
      </c:catAx>
      <c:valAx>
        <c:axId val="237156544"/>
        <c:scaling>
          <c:orientation val="minMax"/>
        </c:scaling>
        <c:delete val="1"/>
        <c:axPos val="l"/>
        <c:numFmt formatCode="#,##0.00\ _₽" sourceLinked="1"/>
        <c:majorTickMark val="out"/>
        <c:minorTickMark val="none"/>
        <c:tickLblPos val="nextTo"/>
        <c:crossAx val="2372956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'19.Овощи'!$N$11:$R$11</c:f>
              <c:numCache>
                <c:formatCode>#,##0.00\ _₽</c:formatCode>
                <c:ptCount val="5"/>
                <c:pt idx="0">
                  <c:v>117.59</c:v>
                </c:pt>
                <c:pt idx="1">
                  <c:v>160.11500000000001</c:v>
                </c:pt>
                <c:pt idx="2">
                  <c:v>135.66333333333333</c:v>
                </c:pt>
                <c:pt idx="3">
                  <c:v>180.83</c:v>
                </c:pt>
                <c:pt idx="4">
                  <c:v>119.98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296128"/>
        <c:axId val="237969408"/>
      </c:lineChart>
      <c:catAx>
        <c:axId val="23729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7969408"/>
        <c:crosses val="autoZero"/>
        <c:auto val="1"/>
        <c:lblAlgn val="ctr"/>
        <c:lblOffset val="100"/>
        <c:noMultiLvlLbl val="0"/>
      </c:catAx>
      <c:valAx>
        <c:axId val="237969408"/>
        <c:scaling>
          <c:orientation val="minMax"/>
        </c:scaling>
        <c:delete val="1"/>
        <c:axPos val="l"/>
        <c:numFmt formatCode="#,##0.00\ _₽" sourceLinked="1"/>
        <c:majorTickMark val="out"/>
        <c:minorTickMark val="none"/>
        <c:tickLblPos val="nextTo"/>
        <c:crossAx val="2372961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'20.Картофель'!$O$5:$S$5</c:f>
              <c:numCache>
                <c:formatCode>#,##0.00</c:formatCode>
                <c:ptCount val="5"/>
                <c:pt idx="0">
                  <c:v>64.239999999999995</c:v>
                </c:pt>
                <c:pt idx="1">
                  <c:v>36.066666666666663</c:v>
                </c:pt>
                <c:pt idx="2">
                  <c:v>32.267499999999998</c:v>
                </c:pt>
                <c:pt idx="3">
                  <c:v>27.15</c:v>
                </c:pt>
                <c:pt idx="4">
                  <c:v>42.77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027264"/>
        <c:axId val="237971136"/>
      </c:lineChart>
      <c:catAx>
        <c:axId val="23802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7971136"/>
        <c:crosses val="autoZero"/>
        <c:auto val="1"/>
        <c:lblAlgn val="ctr"/>
        <c:lblOffset val="100"/>
        <c:noMultiLvlLbl val="0"/>
      </c:catAx>
      <c:valAx>
        <c:axId val="2379711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027264"/>
        <c:crosses val="autoZero"/>
        <c:crossBetween val="between"/>
        <c:majorUnit val="1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'21.Переработка'!$O$6:$S$6</c:f>
              <c:numCache>
                <c:formatCode>#,##0.00</c:formatCode>
                <c:ptCount val="5"/>
                <c:pt idx="0">
                  <c:v>174.62</c:v>
                </c:pt>
                <c:pt idx="1">
                  <c:v>163.33333333333331</c:v>
                </c:pt>
                <c:pt idx="2">
                  <c:v>163.33333333333331</c:v>
                </c:pt>
                <c:pt idx="3">
                  <c:v>184.7</c:v>
                </c:pt>
                <c:pt idx="4">
                  <c:v>185.08500000000001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028800"/>
        <c:axId val="237972864"/>
      </c:lineChart>
      <c:catAx>
        <c:axId val="23802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972864"/>
        <c:crosses val="autoZero"/>
        <c:auto val="1"/>
        <c:lblAlgn val="ctr"/>
        <c:lblOffset val="100"/>
        <c:noMultiLvlLbl val="0"/>
      </c:catAx>
      <c:valAx>
        <c:axId val="2379728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0288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'21.Переработка'!$O$5:$S$5</c:f>
              <c:numCache>
                <c:formatCode>#,##0.00</c:formatCode>
                <c:ptCount val="5"/>
                <c:pt idx="0">
                  <c:v>164.62</c:v>
                </c:pt>
                <c:pt idx="1">
                  <c:v>153.33333333333331</c:v>
                </c:pt>
                <c:pt idx="2">
                  <c:v>153.33333333333331</c:v>
                </c:pt>
                <c:pt idx="3">
                  <c:v>194.71</c:v>
                </c:pt>
                <c:pt idx="4">
                  <c:v>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029824"/>
        <c:axId val="237974592"/>
      </c:lineChart>
      <c:catAx>
        <c:axId val="23802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7974592"/>
        <c:crosses val="autoZero"/>
        <c:auto val="1"/>
        <c:lblAlgn val="ctr"/>
        <c:lblOffset val="100"/>
        <c:noMultiLvlLbl val="0"/>
      </c:catAx>
      <c:valAx>
        <c:axId val="2379745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0298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хлебобулочные'!$Q$9:$U$9</c:f>
              <c:numCache>
                <c:formatCode>#,##0.00</c:formatCode>
                <c:ptCount val="5"/>
                <c:pt idx="0">
                  <c:v>205.86</c:v>
                </c:pt>
                <c:pt idx="1">
                  <c:v>212.83600000000001</c:v>
                </c:pt>
                <c:pt idx="2">
                  <c:v>216.75</c:v>
                </c:pt>
                <c:pt idx="3">
                  <c:v>207.18</c:v>
                </c:pt>
                <c:pt idx="4">
                  <c:v>194.95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922240"/>
        <c:axId val="230821248"/>
      </c:lineChart>
      <c:catAx>
        <c:axId val="230922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0821248"/>
        <c:crosses val="autoZero"/>
        <c:auto val="1"/>
        <c:lblAlgn val="ctr"/>
        <c:lblOffset val="100"/>
        <c:noMultiLvlLbl val="0"/>
      </c:catAx>
      <c:valAx>
        <c:axId val="2308212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9222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'21.Переработка'!$O$8:$S$8</c:f>
              <c:numCache>
                <c:formatCode>#,##0.00</c:formatCode>
                <c:ptCount val="5"/>
                <c:pt idx="0">
                  <c:v>130</c:v>
                </c:pt>
                <c:pt idx="1">
                  <c:v>139</c:v>
                </c:pt>
                <c:pt idx="2">
                  <c:v>139</c:v>
                </c:pt>
                <c:pt idx="3">
                  <c:v>150.47999999999999</c:v>
                </c:pt>
                <c:pt idx="4">
                  <c:v>150.5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699072"/>
        <c:axId val="237976320"/>
      </c:lineChart>
      <c:catAx>
        <c:axId val="2376990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976320"/>
        <c:crosses val="autoZero"/>
        <c:auto val="1"/>
        <c:lblAlgn val="ctr"/>
        <c:lblOffset val="100"/>
        <c:noMultiLvlLbl val="0"/>
      </c:catAx>
      <c:valAx>
        <c:axId val="2379763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76990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'21.Переработка'!$O$9:$S$9</c:f>
              <c:numCache>
                <c:formatCode>#,##0.00</c:formatCode>
                <c:ptCount val="5"/>
                <c:pt idx="0">
                  <c:v>128.33000000000001</c:v>
                </c:pt>
                <c:pt idx="1">
                  <c:v>148.33333333333331</c:v>
                </c:pt>
                <c:pt idx="2">
                  <c:v>148.33333333333331</c:v>
                </c:pt>
                <c:pt idx="3">
                  <c:v>173.52</c:v>
                </c:pt>
                <c:pt idx="4">
                  <c:v>176.06800000000001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699584"/>
        <c:axId val="237519424"/>
      </c:lineChart>
      <c:catAx>
        <c:axId val="23769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19424"/>
        <c:crosses val="autoZero"/>
        <c:auto val="1"/>
        <c:lblAlgn val="ctr"/>
        <c:lblOffset val="100"/>
        <c:noMultiLvlLbl val="0"/>
      </c:catAx>
      <c:valAx>
        <c:axId val="2375194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76995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'21.Переработка'!$O$7:$S$7</c:f>
              <c:numCache>
                <c:formatCode>#,##0.00</c:formatCode>
                <c:ptCount val="5"/>
                <c:pt idx="0">
                  <c:v>183.37</c:v>
                </c:pt>
                <c:pt idx="1">
                  <c:v>173.33333333333331</c:v>
                </c:pt>
                <c:pt idx="2">
                  <c:v>173.33333333333331</c:v>
                </c:pt>
                <c:pt idx="3">
                  <c:v>173.76</c:v>
                </c:pt>
                <c:pt idx="4">
                  <c:v>173.46800000000002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700096"/>
        <c:axId val="237521152"/>
      </c:lineChart>
      <c:catAx>
        <c:axId val="23770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21152"/>
        <c:crosses val="autoZero"/>
        <c:auto val="1"/>
        <c:lblAlgn val="ctr"/>
        <c:lblOffset val="100"/>
        <c:noMultiLvlLbl val="0"/>
      </c:catAx>
      <c:valAx>
        <c:axId val="2375211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77000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'21.Переработка'!$O$11:$S$11</c:f>
              <c:numCache>
                <c:formatCode>#,##0.00</c:formatCode>
                <c:ptCount val="5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149.5</c:v>
                </c:pt>
                <c:pt idx="4">
                  <c:v>146.66666666666666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026752"/>
        <c:axId val="237522880"/>
      </c:lineChart>
      <c:catAx>
        <c:axId val="238026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22880"/>
        <c:crosses val="autoZero"/>
        <c:auto val="1"/>
        <c:lblAlgn val="ctr"/>
        <c:lblOffset val="100"/>
        <c:noMultiLvlLbl val="0"/>
      </c:catAx>
      <c:valAx>
        <c:axId val="2375228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0267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'21.Переработка'!$O$10:$S$10</c:f>
              <c:numCache>
                <c:formatCode>#,##0.00</c:formatCode>
                <c:ptCount val="5"/>
                <c:pt idx="0">
                  <c:v>136.66999999999999</c:v>
                </c:pt>
                <c:pt idx="1">
                  <c:v>163.33333333333331</c:v>
                </c:pt>
                <c:pt idx="2">
                  <c:v>163.33333333333331</c:v>
                </c:pt>
                <c:pt idx="3">
                  <c:v>175.77</c:v>
                </c:pt>
                <c:pt idx="4">
                  <c:v>174.5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700608"/>
        <c:axId val="237524608"/>
      </c:lineChart>
      <c:catAx>
        <c:axId val="23770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24608"/>
        <c:crosses val="autoZero"/>
        <c:auto val="1"/>
        <c:lblAlgn val="ctr"/>
        <c:lblOffset val="100"/>
        <c:noMultiLvlLbl val="0"/>
      </c:catAx>
      <c:valAx>
        <c:axId val="2375246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77006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'21.Переработка'!$O$12:$S$12</c:f>
              <c:numCache>
                <c:formatCode>#,##0.00</c:formatCode>
                <c:ptCount val="5"/>
                <c:pt idx="0">
                  <c:v>156.66999999999999</c:v>
                </c:pt>
                <c:pt idx="1">
                  <c:v>160</c:v>
                </c:pt>
                <c:pt idx="2">
                  <c:v>160</c:v>
                </c:pt>
                <c:pt idx="3">
                  <c:v>146.33000000000001</c:v>
                </c:pt>
                <c:pt idx="4">
                  <c:v>146.66666666666666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701120"/>
        <c:axId val="237526336"/>
      </c:lineChart>
      <c:catAx>
        <c:axId val="2377011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26336"/>
        <c:crosses val="autoZero"/>
        <c:auto val="1"/>
        <c:lblAlgn val="ctr"/>
        <c:lblOffset val="100"/>
        <c:noMultiLvlLbl val="0"/>
      </c:catAx>
      <c:valAx>
        <c:axId val="2375263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77011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1138175077154E-2"/>
          <c:y val="0.24691454035011315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'21.Переработка'!$O$18:$S$18</c:f>
              <c:numCache>
                <c:formatCode>#,##0.00</c:formatCode>
                <c:ptCount val="5"/>
                <c:pt idx="0">
                  <c:v>97.3</c:v>
                </c:pt>
                <c:pt idx="1">
                  <c:v>106.66666666666666</c:v>
                </c:pt>
                <c:pt idx="2">
                  <c:v>106.66666666666666</c:v>
                </c:pt>
                <c:pt idx="3">
                  <c:v>114.37</c:v>
                </c:pt>
                <c:pt idx="4">
                  <c:v>121.66666666666666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701632"/>
        <c:axId val="238683264"/>
      </c:lineChart>
      <c:catAx>
        <c:axId val="23770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683264"/>
        <c:crosses val="autoZero"/>
        <c:auto val="1"/>
        <c:lblAlgn val="ctr"/>
        <c:lblOffset val="100"/>
        <c:noMultiLvlLbl val="0"/>
      </c:catAx>
      <c:valAx>
        <c:axId val="2386832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77016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'21.Переработка'!$O$20:$S$20</c:f>
              <c:numCache>
                <c:formatCode>#,##0.00</c:formatCode>
                <c:ptCount val="5"/>
                <c:pt idx="0">
                  <c:v>133.33000000000001</c:v>
                </c:pt>
                <c:pt idx="1">
                  <c:v>136.66666666666666</c:v>
                </c:pt>
                <c:pt idx="2">
                  <c:v>136.66666666666666</c:v>
                </c:pt>
                <c:pt idx="3">
                  <c:v>118.81</c:v>
                </c:pt>
                <c:pt idx="4">
                  <c:v>122.25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702144"/>
        <c:axId val="238684992"/>
      </c:lineChart>
      <c:catAx>
        <c:axId val="23770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684992"/>
        <c:crosses val="autoZero"/>
        <c:auto val="1"/>
        <c:lblAlgn val="ctr"/>
        <c:lblOffset val="100"/>
        <c:noMultiLvlLbl val="0"/>
      </c:catAx>
      <c:valAx>
        <c:axId val="2386849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77021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56961359423221E-3"/>
          <c:y val="0.17284017824507922"/>
          <c:w val="0.92595468500926892"/>
          <c:h val="0.456788011229751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'21.Переработка'!$O$21:$S$21</c:f>
              <c:numCache>
                <c:formatCode>#,##0.00</c:formatCode>
                <c:ptCount val="5"/>
                <c:pt idx="0">
                  <c:v>280</c:v>
                </c:pt>
                <c:pt idx="1">
                  <c:v>291.75</c:v>
                </c:pt>
                <c:pt idx="2">
                  <c:v>291.75</c:v>
                </c:pt>
                <c:pt idx="3">
                  <c:v>289.13</c:v>
                </c:pt>
                <c:pt idx="4">
                  <c:v>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7702656"/>
        <c:axId val="238686720"/>
      </c:lineChart>
      <c:catAx>
        <c:axId val="2377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686720"/>
        <c:crosses val="autoZero"/>
        <c:auto val="1"/>
        <c:lblAlgn val="ctr"/>
        <c:lblOffset val="100"/>
        <c:noMultiLvlLbl val="0"/>
      </c:catAx>
      <c:valAx>
        <c:axId val="2386867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770265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'21.Переработка'!$O$19:$S$19</c:f>
              <c:numCache>
                <c:formatCode>#,##0.00</c:formatCode>
                <c:ptCount val="5"/>
                <c:pt idx="0">
                  <c:v>102.3</c:v>
                </c:pt>
                <c:pt idx="1">
                  <c:v>113.33333333333333</c:v>
                </c:pt>
                <c:pt idx="2">
                  <c:v>113.33333333333333</c:v>
                </c:pt>
                <c:pt idx="3">
                  <c:v>107.02</c:v>
                </c:pt>
                <c:pt idx="4">
                  <c:v>108.33333333333333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759936"/>
        <c:axId val="238688448"/>
      </c:lineChart>
      <c:catAx>
        <c:axId val="23875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688448"/>
        <c:crosses val="autoZero"/>
        <c:auto val="1"/>
        <c:lblAlgn val="ctr"/>
        <c:lblOffset val="100"/>
        <c:noMultiLvlLbl val="0"/>
      </c:catAx>
      <c:valAx>
        <c:axId val="2386884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7599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'2.Изделия хлебобулочные'!$Q$7:$U$7</c:f>
              <c:numCache>
                <c:formatCode>#,##0.00</c:formatCode>
                <c:ptCount val="5"/>
                <c:pt idx="0">
                  <c:v>166.75</c:v>
                </c:pt>
                <c:pt idx="1">
                  <c:v>182.07600000000002</c:v>
                </c:pt>
                <c:pt idx="2">
                  <c:v>166.66666666666666</c:v>
                </c:pt>
                <c:pt idx="3">
                  <c:v>161.99</c:v>
                </c:pt>
                <c:pt idx="4">
                  <c:v>169.62800000000001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0922752"/>
        <c:axId val="230822976"/>
      </c:lineChart>
      <c:catAx>
        <c:axId val="230922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0822976"/>
        <c:crosses val="autoZero"/>
        <c:auto val="1"/>
        <c:lblAlgn val="ctr"/>
        <c:lblOffset val="100"/>
        <c:noMultiLvlLbl val="0"/>
      </c:catAx>
      <c:valAx>
        <c:axId val="2308229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09227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'21.Переработка'!$O$17:$S$17</c:f>
              <c:numCache>
                <c:formatCode>#,##0.00</c:formatCode>
                <c:ptCount val="5"/>
                <c:pt idx="0">
                  <c:v>106.05</c:v>
                </c:pt>
                <c:pt idx="1">
                  <c:v>116.66666666666666</c:v>
                </c:pt>
                <c:pt idx="2">
                  <c:v>116.66666666666666</c:v>
                </c:pt>
                <c:pt idx="3">
                  <c:v>108.68</c:v>
                </c:pt>
                <c:pt idx="4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760960"/>
        <c:axId val="238886912"/>
      </c:lineChart>
      <c:catAx>
        <c:axId val="23876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86912"/>
        <c:crosses val="autoZero"/>
        <c:auto val="1"/>
        <c:lblAlgn val="ctr"/>
        <c:lblOffset val="100"/>
        <c:noMultiLvlLbl val="0"/>
      </c:catAx>
      <c:valAx>
        <c:axId val="2388869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7609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'21.Переработка'!$O$16:$S$16</c:f>
              <c:numCache>
                <c:formatCode>#,##0.00</c:formatCode>
                <c:ptCount val="5"/>
                <c:pt idx="0">
                  <c:v>81.05</c:v>
                </c:pt>
                <c:pt idx="1">
                  <c:v>81.666666666666657</c:v>
                </c:pt>
                <c:pt idx="2">
                  <c:v>81.666666666666657</c:v>
                </c:pt>
                <c:pt idx="3">
                  <c:v>78.680000000000007</c:v>
                </c:pt>
                <c:pt idx="4">
                  <c:v>75.224999999999994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761472"/>
        <c:axId val="238888640"/>
      </c:lineChart>
      <c:catAx>
        <c:axId val="23876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88640"/>
        <c:crosses val="autoZero"/>
        <c:auto val="1"/>
        <c:lblAlgn val="ctr"/>
        <c:lblOffset val="100"/>
        <c:noMultiLvlLbl val="0"/>
      </c:catAx>
      <c:valAx>
        <c:axId val="23888864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7614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'21.Переработка'!$O$15:$S$15</c:f>
              <c:numCache>
                <c:formatCode>#,##0.00</c:formatCode>
                <c:ptCount val="5"/>
                <c:pt idx="0">
                  <c:v>156.66999999999999</c:v>
                </c:pt>
                <c:pt idx="1">
                  <c:v>170.16499999999999</c:v>
                </c:pt>
                <c:pt idx="2">
                  <c:v>170.16499999999999</c:v>
                </c:pt>
                <c:pt idx="3">
                  <c:v>149.81</c:v>
                </c:pt>
                <c:pt idx="4">
                  <c:v>164.75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762496"/>
        <c:axId val="238890944"/>
      </c:lineChart>
      <c:catAx>
        <c:axId val="23876249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90944"/>
        <c:crosses val="autoZero"/>
        <c:auto val="1"/>
        <c:lblAlgn val="ctr"/>
        <c:lblOffset val="100"/>
        <c:noMultiLvlLbl val="0"/>
      </c:catAx>
      <c:valAx>
        <c:axId val="23889094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7624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'21.Переработка'!$O$14:$S$14</c:f>
              <c:numCache>
                <c:formatCode>#,##0.00</c:formatCode>
                <c:ptCount val="5"/>
                <c:pt idx="0">
                  <c:v>173.33</c:v>
                </c:pt>
                <c:pt idx="1">
                  <c:v>180</c:v>
                </c:pt>
                <c:pt idx="2">
                  <c:v>180</c:v>
                </c:pt>
                <c:pt idx="3">
                  <c:v>207.94</c:v>
                </c:pt>
                <c:pt idx="4">
                  <c:v>217.25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763520"/>
        <c:axId val="238892672"/>
      </c:lineChart>
      <c:catAx>
        <c:axId val="2387635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92672"/>
        <c:crosses val="autoZero"/>
        <c:auto val="1"/>
        <c:lblAlgn val="ctr"/>
        <c:lblOffset val="100"/>
        <c:noMultiLvlLbl val="0"/>
      </c:catAx>
      <c:valAx>
        <c:axId val="2388926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7635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'21.Переработка'!$O$13:$S$13</c:f>
              <c:numCache>
                <c:formatCode>#,##0.00</c:formatCode>
                <c:ptCount val="5"/>
                <c:pt idx="0">
                  <c:v>145</c:v>
                </c:pt>
                <c:pt idx="1">
                  <c:v>141.33333333333331</c:v>
                </c:pt>
                <c:pt idx="2">
                  <c:v>141.33333333333331</c:v>
                </c:pt>
                <c:pt idx="3">
                  <c:v>137</c:v>
                </c:pt>
                <c:pt idx="4">
                  <c:v>141.33333333333331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067136"/>
        <c:axId val="238893824"/>
      </c:lineChart>
      <c:catAx>
        <c:axId val="23906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93824"/>
        <c:crosses val="autoZero"/>
        <c:auto val="1"/>
        <c:lblAlgn val="ctr"/>
        <c:lblOffset val="100"/>
        <c:noMultiLvlLbl val="0"/>
      </c:catAx>
      <c:valAx>
        <c:axId val="2388938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0671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'22.Мукомол'!$M$6:$Q$6</c:f>
              <c:numCache>
                <c:formatCode>#,##0.00</c:formatCode>
                <c:ptCount val="5"/>
                <c:pt idx="0">
                  <c:v>126.25</c:v>
                </c:pt>
                <c:pt idx="1">
                  <c:v>121.66666666666666</c:v>
                </c:pt>
                <c:pt idx="2">
                  <c:v>126.66666666666666</c:v>
                </c:pt>
                <c:pt idx="3">
                  <c:v>114.34</c:v>
                </c:pt>
                <c:pt idx="4">
                  <c:v>115.6925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069184"/>
        <c:axId val="239133248"/>
      </c:lineChart>
      <c:catAx>
        <c:axId val="23906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133248"/>
        <c:crosses val="autoZero"/>
        <c:auto val="1"/>
        <c:lblAlgn val="ctr"/>
        <c:lblOffset val="100"/>
        <c:noMultiLvlLbl val="0"/>
      </c:catAx>
      <c:valAx>
        <c:axId val="2391332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0691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'22.Мукомол'!$M$5:$Q$5</c:f>
              <c:numCache>
                <c:formatCode>#,##0.00</c:formatCode>
                <c:ptCount val="5"/>
                <c:pt idx="0">
                  <c:v>118.5</c:v>
                </c:pt>
                <c:pt idx="1">
                  <c:v>114.645</c:v>
                </c:pt>
                <c:pt idx="2">
                  <c:v>118.33333333333333</c:v>
                </c:pt>
                <c:pt idx="3">
                  <c:v>116.01</c:v>
                </c:pt>
                <c:pt idx="4">
                  <c:v>117.6925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9070208"/>
        <c:axId val="239134976"/>
      </c:lineChart>
      <c:catAx>
        <c:axId val="23907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134976"/>
        <c:crosses val="autoZero"/>
        <c:auto val="1"/>
        <c:lblAlgn val="ctr"/>
        <c:lblOffset val="100"/>
        <c:noMultiLvlLbl val="0"/>
      </c:catAx>
      <c:valAx>
        <c:axId val="2391349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90702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14647218703073E-2"/>
          <c:y val="0.35135203675824722"/>
          <c:w val="0.92022314676571104"/>
          <c:h val="0.3558545992765467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'22.Мукомол'!$M$8:$Q$8</c:f>
              <c:numCache>
                <c:formatCode>#,##0.00</c:formatCode>
                <c:ptCount val="5"/>
                <c:pt idx="0">
                  <c:v>125.82</c:v>
                </c:pt>
                <c:pt idx="1">
                  <c:v>121.5025</c:v>
                </c:pt>
                <c:pt idx="2">
                  <c:v>114.9975</c:v>
                </c:pt>
                <c:pt idx="3">
                  <c:v>82.28</c:v>
                </c:pt>
                <c:pt idx="4">
                  <c:v>84.47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645248"/>
        <c:axId val="239136704"/>
      </c:lineChart>
      <c:catAx>
        <c:axId val="23864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136704"/>
        <c:crosses val="autoZero"/>
        <c:auto val="1"/>
        <c:lblAlgn val="ctr"/>
        <c:lblOffset val="100"/>
        <c:noMultiLvlLbl val="0"/>
      </c:catAx>
      <c:valAx>
        <c:axId val="2391367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6452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'22.Мукомол'!$M$9:$Q$9</c:f>
              <c:numCache>
                <c:formatCode>#,##0.00</c:formatCode>
                <c:ptCount val="5"/>
                <c:pt idx="0">
                  <c:v>129.71</c:v>
                </c:pt>
                <c:pt idx="1">
                  <c:v>124.0025</c:v>
                </c:pt>
                <c:pt idx="2">
                  <c:v>125.75</c:v>
                </c:pt>
                <c:pt idx="3">
                  <c:v>82.28</c:v>
                </c:pt>
                <c:pt idx="4">
                  <c:v>92.213333333333324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645760"/>
        <c:axId val="239138432"/>
      </c:lineChart>
      <c:catAx>
        <c:axId val="23864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9138432"/>
        <c:crosses val="autoZero"/>
        <c:auto val="1"/>
        <c:lblAlgn val="ctr"/>
        <c:lblOffset val="100"/>
        <c:noMultiLvlLbl val="0"/>
      </c:catAx>
      <c:valAx>
        <c:axId val="23913843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6457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'22.Мукомол'!$M$7:$Q$7</c:f>
              <c:numCache>
                <c:formatCode>#,##0.00</c:formatCode>
                <c:ptCount val="5"/>
                <c:pt idx="0">
                  <c:v>128.25</c:v>
                </c:pt>
                <c:pt idx="1">
                  <c:v>128.33333333333331</c:v>
                </c:pt>
                <c:pt idx="2">
                  <c:v>130</c:v>
                </c:pt>
                <c:pt idx="3">
                  <c:v>116.01</c:v>
                </c:pt>
                <c:pt idx="4">
                  <c:v>122.458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38646272"/>
        <c:axId val="239140160"/>
      </c:lineChart>
      <c:catAx>
        <c:axId val="23864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140160"/>
        <c:crosses val="autoZero"/>
        <c:auto val="1"/>
        <c:lblAlgn val="ctr"/>
        <c:lblOffset val="100"/>
        <c:noMultiLvlLbl val="0"/>
      </c:catAx>
      <c:valAx>
        <c:axId val="2391401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386462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7" Type="http://schemas.openxmlformats.org/officeDocument/2006/relationships/chart" Target="../charts/chart76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6" Type="http://schemas.openxmlformats.org/officeDocument/2006/relationships/chart" Target="../charts/chart75.xml"/><Relationship Id="rId5" Type="http://schemas.openxmlformats.org/officeDocument/2006/relationships/chart" Target="../charts/chart74.xml"/><Relationship Id="rId4" Type="http://schemas.openxmlformats.org/officeDocument/2006/relationships/chart" Target="../charts/chart7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5.xml"/><Relationship Id="rId13" Type="http://schemas.openxmlformats.org/officeDocument/2006/relationships/chart" Target="../charts/chart90.xml"/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12" Type="http://schemas.openxmlformats.org/officeDocument/2006/relationships/chart" Target="../charts/chart89.xml"/><Relationship Id="rId17" Type="http://schemas.openxmlformats.org/officeDocument/2006/relationships/chart" Target="../charts/chart94.xml"/><Relationship Id="rId2" Type="http://schemas.openxmlformats.org/officeDocument/2006/relationships/chart" Target="../charts/chart79.xml"/><Relationship Id="rId16" Type="http://schemas.openxmlformats.org/officeDocument/2006/relationships/chart" Target="../charts/chart93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11" Type="http://schemas.openxmlformats.org/officeDocument/2006/relationships/chart" Target="../charts/chart88.xml"/><Relationship Id="rId5" Type="http://schemas.openxmlformats.org/officeDocument/2006/relationships/chart" Target="../charts/chart82.xml"/><Relationship Id="rId15" Type="http://schemas.openxmlformats.org/officeDocument/2006/relationships/chart" Target="../charts/chart92.xml"/><Relationship Id="rId10" Type="http://schemas.openxmlformats.org/officeDocument/2006/relationships/chart" Target="../charts/chart87.xml"/><Relationship Id="rId4" Type="http://schemas.openxmlformats.org/officeDocument/2006/relationships/chart" Target="../charts/chart81.xml"/><Relationship Id="rId9" Type="http://schemas.openxmlformats.org/officeDocument/2006/relationships/chart" Target="../charts/chart86.xml"/><Relationship Id="rId14" Type="http://schemas.openxmlformats.org/officeDocument/2006/relationships/chart" Target="../charts/chart91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2.xml"/><Relationship Id="rId13" Type="http://schemas.openxmlformats.org/officeDocument/2006/relationships/chart" Target="../charts/chart107.xml"/><Relationship Id="rId18" Type="http://schemas.openxmlformats.org/officeDocument/2006/relationships/chart" Target="../charts/chart112.xml"/><Relationship Id="rId3" Type="http://schemas.openxmlformats.org/officeDocument/2006/relationships/chart" Target="../charts/chart97.xml"/><Relationship Id="rId7" Type="http://schemas.openxmlformats.org/officeDocument/2006/relationships/chart" Target="../charts/chart101.xml"/><Relationship Id="rId12" Type="http://schemas.openxmlformats.org/officeDocument/2006/relationships/chart" Target="../charts/chart106.xml"/><Relationship Id="rId17" Type="http://schemas.openxmlformats.org/officeDocument/2006/relationships/chart" Target="../charts/chart111.xml"/><Relationship Id="rId2" Type="http://schemas.openxmlformats.org/officeDocument/2006/relationships/chart" Target="../charts/chart96.xml"/><Relationship Id="rId16" Type="http://schemas.openxmlformats.org/officeDocument/2006/relationships/chart" Target="../charts/chart110.xml"/><Relationship Id="rId20" Type="http://schemas.openxmlformats.org/officeDocument/2006/relationships/chart" Target="../charts/chart114.xml"/><Relationship Id="rId1" Type="http://schemas.openxmlformats.org/officeDocument/2006/relationships/chart" Target="../charts/chart95.xml"/><Relationship Id="rId6" Type="http://schemas.openxmlformats.org/officeDocument/2006/relationships/chart" Target="../charts/chart100.xml"/><Relationship Id="rId11" Type="http://schemas.openxmlformats.org/officeDocument/2006/relationships/chart" Target="../charts/chart105.xml"/><Relationship Id="rId5" Type="http://schemas.openxmlformats.org/officeDocument/2006/relationships/chart" Target="../charts/chart99.xml"/><Relationship Id="rId15" Type="http://schemas.openxmlformats.org/officeDocument/2006/relationships/chart" Target="../charts/chart109.xml"/><Relationship Id="rId10" Type="http://schemas.openxmlformats.org/officeDocument/2006/relationships/chart" Target="../charts/chart104.xml"/><Relationship Id="rId19" Type="http://schemas.openxmlformats.org/officeDocument/2006/relationships/chart" Target="../charts/chart113.xml"/><Relationship Id="rId4" Type="http://schemas.openxmlformats.org/officeDocument/2006/relationships/chart" Target="../charts/chart98.xml"/><Relationship Id="rId9" Type="http://schemas.openxmlformats.org/officeDocument/2006/relationships/chart" Target="../charts/chart103.xml"/><Relationship Id="rId14" Type="http://schemas.openxmlformats.org/officeDocument/2006/relationships/chart" Target="../charts/chart108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7.xml"/><Relationship Id="rId2" Type="http://schemas.openxmlformats.org/officeDocument/2006/relationships/chart" Target="../charts/chart116.xml"/><Relationship Id="rId1" Type="http://schemas.openxmlformats.org/officeDocument/2006/relationships/chart" Target="../charts/chart11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0.xml"/><Relationship Id="rId2" Type="http://schemas.openxmlformats.org/officeDocument/2006/relationships/chart" Target="../charts/chart119.xml"/><Relationship Id="rId1" Type="http://schemas.openxmlformats.org/officeDocument/2006/relationships/chart" Target="../charts/chart118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8.xml"/><Relationship Id="rId13" Type="http://schemas.openxmlformats.org/officeDocument/2006/relationships/chart" Target="../charts/chart133.xml"/><Relationship Id="rId3" Type="http://schemas.openxmlformats.org/officeDocument/2006/relationships/chart" Target="../charts/chart123.xml"/><Relationship Id="rId7" Type="http://schemas.openxmlformats.org/officeDocument/2006/relationships/chart" Target="../charts/chart127.xml"/><Relationship Id="rId12" Type="http://schemas.openxmlformats.org/officeDocument/2006/relationships/chart" Target="../charts/chart132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chart" Target="../charts/chart126.xml"/><Relationship Id="rId11" Type="http://schemas.openxmlformats.org/officeDocument/2006/relationships/chart" Target="../charts/chart131.xml"/><Relationship Id="rId5" Type="http://schemas.openxmlformats.org/officeDocument/2006/relationships/chart" Target="../charts/chart125.xml"/><Relationship Id="rId10" Type="http://schemas.openxmlformats.org/officeDocument/2006/relationships/chart" Target="../charts/chart130.xml"/><Relationship Id="rId4" Type="http://schemas.openxmlformats.org/officeDocument/2006/relationships/chart" Target="../charts/chart124.xml"/><Relationship Id="rId9" Type="http://schemas.openxmlformats.org/officeDocument/2006/relationships/chart" Target="../charts/chart12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32106</xdr:colOff>
      <xdr:row>6</xdr:row>
      <xdr:rowOff>227134</xdr:rowOff>
    </xdr:from>
    <xdr:to>
      <xdr:col>19</xdr:col>
      <xdr:colOff>952499</xdr:colOff>
      <xdr:row>7</xdr:row>
      <xdr:rowOff>1464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42808</xdr:colOff>
      <xdr:row>7</xdr:row>
      <xdr:rowOff>229333</xdr:rowOff>
    </xdr:from>
    <xdr:to>
      <xdr:col>19</xdr:col>
      <xdr:colOff>952499</xdr:colOff>
      <xdr:row>8</xdr:row>
      <xdr:rowOff>3663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32107</xdr:colOff>
      <xdr:row>5</xdr:row>
      <xdr:rowOff>384952</xdr:rowOff>
    </xdr:from>
    <xdr:to>
      <xdr:col>19</xdr:col>
      <xdr:colOff>931095</xdr:colOff>
      <xdr:row>5</xdr:row>
      <xdr:rowOff>804133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64214</xdr:colOff>
      <xdr:row>4</xdr:row>
      <xdr:rowOff>395655</xdr:rowOff>
    </xdr:from>
    <xdr:to>
      <xdr:col>19</xdr:col>
      <xdr:colOff>920393</xdr:colOff>
      <xdr:row>5</xdr:row>
      <xdr:rowOff>1466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4</xdr:row>
      <xdr:rowOff>609600</xdr:rowOff>
    </xdr:from>
    <xdr:to>
      <xdr:col>17</xdr:col>
      <xdr:colOff>0</xdr:colOff>
      <xdr:row>5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249114</xdr:rowOff>
    </xdr:from>
    <xdr:to>
      <xdr:col>19</xdr:col>
      <xdr:colOff>1003789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11206</xdr:colOff>
      <xdr:row>5</xdr:row>
      <xdr:rowOff>366346</xdr:rowOff>
    </xdr:from>
    <xdr:to>
      <xdr:col>19</xdr:col>
      <xdr:colOff>1018442</xdr:colOff>
      <xdr:row>5</xdr:row>
      <xdr:rowOff>798634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33618</xdr:colOff>
      <xdr:row>4</xdr:row>
      <xdr:rowOff>351692</xdr:rowOff>
    </xdr:from>
    <xdr:to>
      <xdr:col>20</xdr:col>
      <xdr:colOff>0</xdr:colOff>
      <xdr:row>5</xdr:row>
      <xdr:rowOff>1466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44824</xdr:colOff>
      <xdr:row>7</xdr:row>
      <xdr:rowOff>227134</xdr:rowOff>
    </xdr:from>
    <xdr:to>
      <xdr:col>19</xdr:col>
      <xdr:colOff>1033096</xdr:colOff>
      <xdr:row>7</xdr:row>
      <xdr:rowOff>637441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11206</xdr:colOff>
      <xdr:row>9</xdr:row>
      <xdr:rowOff>315058</xdr:rowOff>
    </xdr:from>
    <xdr:to>
      <xdr:col>19</xdr:col>
      <xdr:colOff>1018442</xdr:colOff>
      <xdr:row>10</xdr:row>
      <xdr:rowOff>1468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11206</xdr:colOff>
      <xdr:row>8</xdr:row>
      <xdr:rowOff>285749</xdr:rowOff>
    </xdr:from>
    <xdr:to>
      <xdr:col>19</xdr:col>
      <xdr:colOff>1033096</xdr:colOff>
      <xdr:row>8</xdr:row>
      <xdr:rowOff>785448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44823</xdr:colOff>
      <xdr:row>5</xdr:row>
      <xdr:rowOff>212480</xdr:rowOff>
    </xdr:from>
    <xdr:to>
      <xdr:col>18</xdr:col>
      <xdr:colOff>1018441</xdr:colOff>
      <xdr:row>6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22412</xdr:colOff>
      <xdr:row>4</xdr:row>
      <xdr:rowOff>263770</xdr:rowOff>
    </xdr:from>
    <xdr:to>
      <xdr:col>19</xdr:col>
      <xdr:colOff>0</xdr:colOff>
      <xdr:row>4</xdr:row>
      <xdr:rowOff>616323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5</xdr:row>
      <xdr:rowOff>400050</xdr:rowOff>
    </xdr:from>
    <xdr:to>
      <xdr:col>16</xdr:col>
      <xdr:colOff>1018441</xdr:colOff>
      <xdr:row>6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4</xdr:row>
      <xdr:rowOff>371475</xdr:rowOff>
    </xdr:from>
    <xdr:to>
      <xdr:col>17</xdr:col>
      <xdr:colOff>0</xdr:colOff>
      <xdr:row>5</xdr:row>
      <xdr:rowOff>1467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11205</xdr:colOff>
      <xdr:row>5</xdr:row>
      <xdr:rowOff>481852</xdr:rowOff>
    </xdr:from>
    <xdr:to>
      <xdr:col>17</xdr:col>
      <xdr:colOff>1018441</xdr:colOff>
      <xdr:row>5</xdr:row>
      <xdr:rowOff>1131793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11205</xdr:colOff>
      <xdr:row>4</xdr:row>
      <xdr:rowOff>560294</xdr:rowOff>
    </xdr:from>
    <xdr:to>
      <xdr:col>18</xdr:col>
      <xdr:colOff>0</xdr:colOff>
      <xdr:row>5</xdr:row>
      <xdr:rowOff>1467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4</xdr:row>
      <xdr:rowOff>762000</xdr:rowOff>
    </xdr:from>
    <xdr:to>
      <xdr:col>17</xdr:col>
      <xdr:colOff>0</xdr:colOff>
      <xdr:row>5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56030</xdr:colOff>
      <xdr:row>6</xdr:row>
      <xdr:rowOff>227134</xdr:rowOff>
    </xdr:from>
    <xdr:to>
      <xdr:col>18</xdr:col>
      <xdr:colOff>1018442</xdr:colOff>
      <xdr:row>6</xdr:row>
      <xdr:rowOff>619125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44824</xdr:colOff>
      <xdr:row>5</xdr:row>
      <xdr:rowOff>205154</xdr:rowOff>
    </xdr:from>
    <xdr:to>
      <xdr:col>18</xdr:col>
      <xdr:colOff>1025769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56030</xdr:colOff>
      <xdr:row>4</xdr:row>
      <xdr:rowOff>196965</xdr:rowOff>
    </xdr:from>
    <xdr:to>
      <xdr:col>18</xdr:col>
      <xdr:colOff>1019735</xdr:colOff>
      <xdr:row>4</xdr:row>
      <xdr:rowOff>606585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44823</xdr:colOff>
      <xdr:row>7</xdr:row>
      <xdr:rowOff>227134</xdr:rowOff>
    </xdr:from>
    <xdr:to>
      <xdr:col>18</xdr:col>
      <xdr:colOff>1042146</xdr:colOff>
      <xdr:row>7</xdr:row>
      <xdr:rowOff>619125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22413</xdr:colOff>
      <xdr:row>8</xdr:row>
      <xdr:rowOff>215928</xdr:rowOff>
    </xdr:from>
    <xdr:to>
      <xdr:col>18</xdr:col>
      <xdr:colOff>992152</xdr:colOff>
      <xdr:row>8</xdr:row>
      <xdr:rowOff>615857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9</xdr:row>
      <xdr:rowOff>571499</xdr:rowOff>
    </xdr:from>
    <xdr:to>
      <xdr:col>18</xdr:col>
      <xdr:colOff>659423</xdr:colOff>
      <xdr:row>10</xdr:row>
      <xdr:rowOff>1462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33618</xdr:colOff>
      <xdr:row>9</xdr:row>
      <xdr:rowOff>227134</xdr:rowOff>
    </xdr:from>
    <xdr:to>
      <xdr:col>18</xdr:col>
      <xdr:colOff>1018442</xdr:colOff>
      <xdr:row>9</xdr:row>
      <xdr:rowOff>627063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22412</xdr:colOff>
      <xdr:row>10</xdr:row>
      <xdr:rowOff>215929</xdr:rowOff>
    </xdr:from>
    <xdr:to>
      <xdr:col>18</xdr:col>
      <xdr:colOff>1007236</xdr:colOff>
      <xdr:row>10</xdr:row>
      <xdr:rowOff>784413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6</xdr:row>
      <xdr:rowOff>241789</xdr:rowOff>
    </xdr:from>
    <xdr:to>
      <xdr:col>17</xdr:col>
      <xdr:colOff>1025770</xdr:colOff>
      <xdr:row>6</xdr:row>
      <xdr:rowOff>586155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</xdr:colOff>
      <xdr:row>5</xdr:row>
      <xdr:rowOff>190500</xdr:rowOff>
    </xdr:from>
    <xdr:to>
      <xdr:col>17</xdr:col>
      <xdr:colOff>996461</xdr:colOff>
      <xdr:row>5</xdr:row>
      <xdr:rowOff>587618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28575</xdr:colOff>
      <xdr:row>4</xdr:row>
      <xdr:rowOff>180974</xdr:rowOff>
    </xdr:from>
    <xdr:to>
      <xdr:col>18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33616</xdr:colOff>
      <xdr:row>6</xdr:row>
      <xdr:rowOff>153866</xdr:rowOff>
    </xdr:from>
    <xdr:to>
      <xdr:col>17</xdr:col>
      <xdr:colOff>1018441</xdr:colOff>
      <xdr:row>7</xdr:row>
      <xdr:rowOff>1464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33617</xdr:colOff>
      <xdr:row>5</xdr:row>
      <xdr:rowOff>139212</xdr:rowOff>
    </xdr:from>
    <xdr:to>
      <xdr:col>17</xdr:col>
      <xdr:colOff>1025769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56029</xdr:colOff>
      <xdr:row>4</xdr:row>
      <xdr:rowOff>161192</xdr:rowOff>
    </xdr:from>
    <xdr:to>
      <xdr:col>18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56028</xdr:colOff>
      <xdr:row>7</xdr:row>
      <xdr:rowOff>139213</xdr:rowOff>
    </xdr:from>
    <xdr:to>
      <xdr:col>17</xdr:col>
      <xdr:colOff>967153</xdr:colOff>
      <xdr:row>7</xdr:row>
      <xdr:rowOff>508001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56028</xdr:colOff>
      <xdr:row>9</xdr:row>
      <xdr:rowOff>205112</xdr:rowOff>
    </xdr:from>
    <xdr:to>
      <xdr:col>17</xdr:col>
      <xdr:colOff>1026989</xdr:colOff>
      <xdr:row>9</xdr:row>
      <xdr:rowOff>555625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44822</xdr:colOff>
      <xdr:row>8</xdr:row>
      <xdr:rowOff>214312</xdr:rowOff>
    </xdr:from>
    <xdr:to>
      <xdr:col>18</xdr:col>
      <xdr:colOff>0</xdr:colOff>
      <xdr:row>8</xdr:row>
      <xdr:rowOff>560142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50131</xdr:colOff>
      <xdr:row>6</xdr:row>
      <xdr:rowOff>219806</xdr:rowOff>
    </xdr:from>
    <xdr:to>
      <xdr:col>17</xdr:col>
      <xdr:colOff>952499</xdr:colOff>
      <xdr:row>6</xdr:row>
      <xdr:rowOff>696056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50132</xdr:colOff>
      <xdr:row>5</xdr:row>
      <xdr:rowOff>395654</xdr:rowOff>
    </xdr:from>
    <xdr:to>
      <xdr:col>17</xdr:col>
      <xdr:colOff>942473</xdr:colOff>
      <xdr:row>6</xdr:row>
      <xdr:rowOff>1464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70184</xdr:colOff>
      <xdr:row>4</xdr:row>
      <xdr:rowOff>285751</xdr:rowOff>
    </xdr:from>
    <xdr:to>
      <xdr:col>18</xdr:col>
      <xdr:colOff>0</xdr:colOff>
      <xdr:row>4</xdr:row>
      <xdr:rowOff>671763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30079</xdr:colOff>
      <xdr:row>7</xdr:row>
      <xdr:rowOff>490903</xdr:rowOff>
    </xdr:from>
    <xdr:to>
      <xdr:col>18</xdr:col>
      <xdr:colOff>0</xdr:colOff>
      <xdr:row>7</xdr:row>
      <xdr:rowOff>902674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10025</xdr:colOff>
      <xdr:row>8</xdr:row>
      <xdr:rowOff>227134</xdr:rowOff>
    </xdr:from>
    <xdr:to>
      <xdr:col>17</xdr:col>
      <xdr:colOff>962525</xdr:colOff>
      <xdr:row>9</xdr:row>
      <xdr:rowOff>1464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10025</xdr:colOff>
      <xdr:row>9</xdr:row>
      <xdr:rowOff>366347</xdr:rowOff>
    </xdr:from>
    <xdr:to>
      <xdr:col>17</xdr:col>
      <xdr:colOff>952499</xdr:colOff>
      <xdr:row>10</xdr:row>
      <xdr:rowOff>0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20053</xdr:colOff>
      <xdr:row>10</xdr:row>
      <xdr:rowOff>351691</xdr:rowOff>
    </xdr:from>
    <xdr:to>
      <xdr:col>18</xdr:col>
      <xdr:colOff>0</xdr:colOff>
      <xdr:row>10</xdr:row>
      <xdr:rowOff>697521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5</xdr:row>
      <xdr:rowOff>388327</xdr:rowOff>
    </xdr:from>
    <xdr:to>
      <xdr:col>20</xdr:col>
      <xdr:colOff>895350</xdr:colOff>
      <xdr:row>5</xdr:row>
      <xdr:rowOff>807425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38099</xdr:colOff>
      <xdr:row>4</xdr:row>
      <xdr:rowOff>371476</xdr:rowOff>
    </xdr:from>
    <xdr:to>
      <xdr:col>20</xdr:col>
      <xdr:colOff>885824</xdr:colOff>
      <xdr:row>4</xdr:row>
      <xdr:rowOff>790575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28574</xdr:colOff>
      <xdr:row>7</xdr:row>
      <xdr:rowOff>219808</xdr:rowOff>
    </xdr:from>
    <xdr:to>
      <xdr:col>20</xdr:col>
      <xdr:colOff>904875</xdr:colOff>
      <xdr:row>7</xdr:row>
      <xdr:rowOff>653561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9524</xdr:colOff>
      <xdr:row>8</xdr:row>
      <xdr:rowOff>271096</xdr:rowOff>
    </xdr:from>
    <xdr:to>
      <xdr:col>20</xdr:col>
      <xdr:colOff>904875</xdr:colOff>
      <xdr:row>8</xdr:row>
      <xdr:rowOff>807425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38099</xdr:colOff>
      <xdr:row>6</xdr:row>
      <xdr:rowOff>168519</xdr:rowOff>
    </xdr:from>
    <xdr:to>
      <xdr:col>20</xdr:col>
      <xdr:colOff>904874</xdr:colOff>
      <xdr:row>6</xdr:row>
      <xdr:rowOff>564174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9524</xdr:colOff>
      <xdr:row>10</xdr:row>
      <xdr:rowOff>781784</xdr:rowOff>
    </xdr:from>
    <xdr:to>
      <xdr:col>20</xdr:col>
      <xdr:colOff>876299</xdr:colOff>
      <xdr:row>11</xdr:row>
      <xdr:rowOff>732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9524</xdr:colOff>
      <xdr:row>9</xdr:row>
      <xdr:rowOff>293077</xdr:rowOff>
    </xdr:from>
    <xdr:to>
      <xdr:col>20</xdr:col>
      <xdr:colOff>895350</xdr:colOff>
      <xdr:row>9</xdr:row>
      <xdr:rowOff>807425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-1</xdr:colOff>
      <xdr:row>4</xdr:row>
      <xdr:rowOff>337036</xdr:rowOff>
    </xdr:from>
    <xdr:to>
      <xdr:col>18</xdr:col>
      <xdr:colOff>986117</xdr:colOff>
      <xdr:row>4</xdr:row>
      <xdr:rowOff>703382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534004</xdr:rowOff>
    </xdr:from>
    <xdr:to>
      <xdr:col>18</xdr:col>
      <xdr:colOff>896471</xdr:colOff>
      <xdr:row>5</xdr:row>
      <xdr:rowOff>953102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22412</xdr:colOff>
      <xdr:row>4</xdr:row>
      <xdr:rowOff>537883</xdr:rowOff>
    </xdr:from>
    <xdr:to>
      <xdr:col>18</xdr:col>
      <xdr:colOff>885265</xdr:colOff>
      <xdr:row>4</xdr:row>
      <xdr:rowOff>956982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11205</xdr:colOff>
      <xdr:row>7</xdr:row>
      <xdr:rowOff>320661</xdr:rowOff>
    </xdr:from>
    <xdr:to>
      <xdr:col>18</xdr:col>
      <xdr:colOff>874058</xdr:colOff>
      <xdr:row>7</xdr:row>
      <xdr:rowOff>754414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22413</xdr:colOff>
      <xdr:row>8</xdr:row>
      <xdr:rowOff>887419</xdr:rowOff>
    </xdr:from>
    <xdr:to>
      <xdr:col>18</xdr:col>
      <xdr:colOff>896471</xdr:colOff>
      <xdr:row>8</xdr:row>
      <xdr:rowOff>1423748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22411</xdr:colOff>
      <xdr:row>6</xdr:row>
      <xdr:rowOff>168519</xdr:rowOff>
    </xdr:from>
    <xdr:to>
      <xdr:col>18</xdr:col>
      <xdr:colOff>896470</xdr:colOff>
      <xdr:row>6</xdr:row>
      <xdr:rowOff>683559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33618</xdr:colOff>
      <xdr:row>10</xdr:row>
      <xdr:rowOff>219809</xdr:rowOff>
    </xdr:from>
    <xdr:to>
      <xdr:col>19</xdr:col>
      <xdr:colOff>0</xdr:colOff>
      <xdr:row>10</xdr:row>
      <xdr:rowOff>715107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22411</xdr:colOff>
      <xdr:row>9</xdr:row>
      <xdr:rowOff>293077</xdr:rowOff>
    </xdr:from>
    <xdr:to>
      <xdr:col>18</xdr:col>
      <xdr:colOff>896470</xdr:colOff>
      <xdr:row>10</xdr:row>
      <xdr:rowOff>601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22412</xdr:colOff>
      <xdr:row>11</xdr:row>
      <xdr:rowOff>424962</xdr:rowOff>
    </xdr:from>
    <xdr:to>
      <xdr:col>19</xdr:col>
      <xdr:colOff>0</xdr:colOff>
      <xdr:row>11</xdr:row>
      <xdr:rowOff>805960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17</xdr:row>
      <xdr:rowOff>622789</xdr:rowOff>
    </xdr:from>
    <xdr:to>
      <xdr:col>18</xdr:col>
      <xdr:colOff>893884</xdr:colOff>
      <xdr:row>18</xdr:row>
      <xdr:rowOff>1464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56029</xdr:colOff>
      <xdr:row>19</xdr:row>
      <xdr:rowOff>586820</xdr:rowOff>
    </xdr:from>
    <xdr:to>
      <xdr:col>18</xdr:col>
      <xdr:colOff>907677</xdr:colOff>
      <xdr:row>20</xdr:row>
      <xdr:rowOff>8944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22412</xdr:colOff>
      <xdr:row>20</xdr:row>
      <xdr:rowOff>454270</xdr:rowOff>
    </xdr:from>
    <xdr:to>
      <xdr:col>18</xdr:col>
      <xdr:colOff>886557</xdr:colOff>
      <xdr:row>20</xdr:row>
      <xdr:rowOff>968618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11206</xdr:colOff>
      <xdr:row>18</xdr:row>
      <xdr:rowOff>608135</xdr:rowOff>
    </xdr:from>
    <xdr:to>
      <xdr:col>18</xdr:col>
      <xdr:colOff>908538</xdr:colOff>
      <xdr:row>18</xdr:row>
      <xdr:rowOff>970083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22412</xdr:colOff>
      <xdr:row>16</xdr:row>
      <xdr:rowOff>446943</xdr:rowOff>
    </xdr:from>
    <xdr:to>
      <xdr:col>18</xdr:col>
      <xdr:colOff>879230</xdr:colOff>
      <xdr:row>16</xdr:row>
      <xdr:rowOff>961291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22412</xdr:colOff>
      <xdr:row>15</xdr:row>
      <xdr:rowOff>608135</xdr:rowOff>
    </xdr:from>
    <xdr:to>
      <xdr:col>18</xdr:col>
      <xdr:colOff>864577</xdr:colOff>
      <xdr:row>15</xdr:row>
      <xdr:rowOff>1122483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14</xdr:row>
      <xdr:rowOff>432289</xdr:rowOff>
    </xdr:from>
    <xdr:to>
      <xdr:col>18</xdr:col>
      <xdr:colOff>886557</xdr:colOff>
      <xdr:row>14</xdr:row>
      <xdr:rowOff>946637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13</xdr:row>
      <xdr:rowOff>300402</xdr:rowOff>
    </xdr:from>
    <xdr:to>
      <xdr:col>18</xdr:col>
      <xdr:colOff>879230</xdr:colOff>
      <xdr:row>13</xdr:row>
      <xdr:rowOff>712173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22412</xdr:colOff>
      <xdr:row>12</xdr:row>
      <xdr:rowOff>923192</xdr:rowOff>
    </xdr:from>
    <xdr:to>
      <xdr:col>18</xdr:col>
      <xdr:colOff>871903</xdr:colOff>
      <xdr:row>12</xdr:row>
      <xdr:rowOff>1437540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33616</xdr:colOff>
      <xdr:row>5</xdr:row>
      <xdr:rowOff>388327</xdr:rowOff>
    </xdr:from>
    <xdr:to>
      <xdr:col>16</xdr:col>
      <xdr:colOff>874058</xdr:colOff>
      <xdr:row>6</xdr:row>
      <xdr:rowOff>731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11206</xdr:colOff>
      <xdr:row>4</xdr:row>
      <xdr:rowOff>271097</xdr:rowOff>
    </xdr:from>
    <xdr:to>
      <xdr:col>16</xdr:col>
      <xdr:colOff>871904</xdr:colOff>
      <xdr:row>5</xdr:row>
      <xdr:rowOff>2932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33617</xdr:colOff>
      <xdr:row>7</xdr:row>
      <xdr:rowOff>300404</xdr:rowOff>
    </xdr:from>
    <xdr:to>
      <xdr:col>16</xdr:col>
      <xdr:colOff>901213</xdr:colOff>
      <xdr:row>7</xdr:row>
      <xdr:rowOff>734157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33616</xdr:colOff>
      <xdr:row>8</xdr:row>
      <xdr:rowOff>271096</xdr:rowOff>
    </xdr:from>
    <xdr:to>
      <xdr:col>16</xdr:col>
      <xdr:colOff>886557</xdr:colOff>
      <xdr:row>9</xdr:row>
      <xdr:rowOff>730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44823</xdr:colOff>
      <xdr:row>6</xdr:row>
      <xdr:rowOff>337038</xdr:rowOff>
    </xdr:from>
    <xdr:to>
      <xdr:col>16</xdr:col>
      <xdr:colOff>908539</xdr:colOff>
      <xdr:row>6</xdr:row>
      <xdr:rowOff>732693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22410</xdr:colOff>
      <xdr:row>10</xdr:row>
      <xdr:rowOff>219809</xdr:rowOff>
    </xdr:from>
    <xdr:to>
      <xdr:col>16</xdr:col>
      <xdr:colOff>901211</xdr:colOff>
      <xdr:row>10</xdr:row>
      <xdr:rowOff>734157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44822</xdr:colOff>
      <xdr:row>9</xdr:row>
      <xdr:rowOff>293077</xdr:rowOff>
    </xdr:from>
    <xdr:to>
      <xdr:col>16</xdr:col>
      <xdr:colOff>918881</xdr:colOff>
      <xdr:row>10</xdr:row>
      <xdr:rowOff>731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22410</xdr:colOff>
      <xdr:row>11</xdr:row>
      <xdr:rowOff>263770</xdr:rowOff>
    </xdr:from>
    <xdr:to>
      <xdr:col>16</xdr:col>
      <xdr:colOff>896470</xdr:colOff>
      <xdr:row>12</xdr:row>
      <xdr:rowOff>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33616</xdr:colOff>
      <xdr:row>17</xdr:row>
      <xdr:rowOff>263769</xdr:rowOff>
    </xdr:from>
    <xdr:to>
      <xdr:col>16</xdr:col>
      <xdr:colOff>893883</xdr:colOff>
      <xdr:row>17</xdr:row>
      <xdr:rowOff>705971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11206</xdr:colOff>
      <xdr:row>19</xdr:row>
      <xdr:rowOff>227134</xdr:rowOff>
    </xdr:from>
    <xdr:to>
      <xdr:col>17</xdr:col>
      <xdr:colOff>0</xdr:colOff>
      <xdr:row>19</xdr:row>
      <xdr:rowOff>726829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11206</xdr:colOff>
      <xdr:row>20</xdr:row>
      <xdr:rowOff>227135</xdr:rowOff>
    </xdr:from>
    <xdr:to>
      <xdr:col>16</xdr:col>
      <xdr:colOff>886557</xdr:colOff>
      <xdr:row>20</xdr:row>
      <xdr:rowOff>732693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22410</xdr:colOff>
      <xdr:row>18</xdr:row>
      <xdr:rowOff>256442</xdr:rowOff>
    </xdr:from>
    <xdr:to>
      <xdr:col>16</xdr:col>
      <xdr:colOff>908537</xdr:colOff>
      <xdr:row>19</xdr:row>
      <xdr:rowOff>1464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33616</xdr:colOff>
      <xdr:row>16</xdr:row>
      <xdr:rowOff>241790</xdr:rowOff>
    </xdr:from>
    <xdr:to>
      <xdr:col>16</xdr:col>
      <xdr:colOff>918881</xdr:colOff>
      <xdr:row>16</xdr:row>
      <xdr:rowOff>717177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22410</xdr:colOff>
      <xdr:row>15</xdr:row>
      <xdr:rowOff>234462</xdr:rowOff>
    </xdr:from>
    <xdr:to>
      <xdr:col>16</xdr:col>
      <xdr:colOff>896469</xdr:colOff>
      <xdr:row>16</xdr:row>
      <xdr:rowOff>1464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14</xdr:row>
      <xdr:rowOff>212482</xdr:rowOff>
    </xdr:from>
    <xdr:to>
      <xdr:col>16</xdr:col>
      <xdr:colOff>886557</xdr:colOff>
      <xdr:row>14</xdr:row>
      <xdr:rowOff>725366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22410</xdr:colOff>
      <xdr:row>13</xdr:row>
      <xdr:rowOff>300402</xdr:rowOff>
    </xdr:from>
    <xdr:to>
      <xdr:col>16</xdr:col>
      <xdr:colOff>879229</xdr:colOff>
      <xdr:row>13</xdr:row>
      <xdr:rowOff>712173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0</xdr:colOff>
      <xdr:row>12</xdr:row>
      <xdr:rowOff>923192</xdr:rowOff>
    </xdr:from>
    <xdr:to>
      <xdr:col>16</xdr:col>
      <xdr:colOff>871903</xdr:colOff>
      <xdr:row>12</xdr:row>
      <xdr:rowOff>1437540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33617</xdr:colOff>
      <xdr:row>21</xdr:row>
      <xdr:rowOff>424962</xdr:rowOff>
    </xdr:from>
    <xdr:to>
      <xdr:col>16</xdr:col>
      <xdr:colOff>886557</xdr:colOff>
      <xdr:row>22</xdr:row>
      <xdr:rowOff>430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22410</xdr:colOff>
      <xdr:row>22</xdr:row>
      <xdr:rowOff>330200</xdr:rowOff>
    </xdr:from>
    <xdr:to>
      <xdr:col>16</xdr:col>
      <xdr:colOff>907675</xdr:colOff>
      <xdr:row>22</xdr:row>
      <xdr:rowOff>716571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22410</xdr:colOff>
      <xdr:row>12</xdr:row>
      <xdr:rowOff>307731</xdr:rowOff>
    </xdr:from>
    <xdr:to>
      <xdr:col>16</xdr:col>
      <xdr:colOff>907675</xdr:colOff>
      <xdr:row>12</xdr:row>
      <xdr:rowOff>719502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11206</xdr:colOff>
      <xdr:row>6</xdr:row>
      <xdr:rowOff>249114</xdr:rowOff>
    </xdr:from>
    <xdr:to>
      <xdr:col>17</xdr:col>
      <xdr:colOff>1003789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22412</xdr:colOff>
      <xdr:row>5</xdr:row>
      <xdr:rowOff>366345</xdr:rowOff>
    </xdr:from>
    <xdr:to>
      <xdr:col>17</xdr:col>
      <xdr:colOff>1018442</xdr:colOff>
      <xdr:row>5</xdr:row>
      <xdr:rowOff>1120588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33618</xdr:colOff>
      <xdr:row>4</xdr:row>
      <xdr:rowOff>351692</xdr:rowOff>
    </xdr:from>
    <xdr:to>
      <xdr:col>18</xdr:col>
      <xdr:colOff>0</xdr:colOff>
      <xdr:row>5</xdr:row>
      <xdr:rowOff>1466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6</xdr:row>
      <xdr:rowOff>322992</xdr:rowOff>
    </xdr:from>
    <xdr:to>
      <xdr:col>16</xdr:col>
      <xdr:colOff>923925</xdr:colOff>
      <xdr:row>6</xdr:row>
      <xdr:rowOff>819149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</xdr:colOff>
      <xdr:row>5</xdr:row>
      <xdr:rowOff>395655</xdr:rowOff>
    </xdr:from>
    <xdr:to>
      <xdr:col>16</xdr:col>
      <xdr:colOff>952500</xdr:colOff>
      <xdr:row>5</xdr:row>
      <xdr:rowOff>781051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4</xdr:row>
      <xdr:rowOff>285751</xdr:rowOff>
    </xdr:from>
    <xdr:to>
      <xdr:col>17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33617</xdr:colOff>
      <xdr:row>6</xdr:row>
      <xdr:rowOff>365482</xdr:rowOff>
    </xdr:from>
    <xdr:to>
      <xdr:col>17</xdr:col>
      <xdr:colOff>930519</xdr:colOff>
      <xdr:row>6</xdr:row>
      <xdr:rowOff>841732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</xdr:row>
      <xdr:rowOff>161193</xdr:rowOff>
    </xdr:from>
    <xdr:to>
      <xdr:col>17</xdr:col>
      <xdr:colOff>920751</xdr:colOff>
      <xdr:row>5</xdr:row>
      <xdr:rowOff>505558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11206</xdr:colOff>
      <xdr:row>4</xdr:row>
      <xdr:rowOff>212911</xdr:rowOff>
    </xdr:from>
    <xdr:to>
      <xdr:col>18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33617</xdr:colOff>
      <xdr:row>7</xdr:row>
      <xdr:rowOff>490903</xdr:rowOff>
    </xdr:from>
    <xdr:to>
      <xdr:col>17</xdr:col>
      <xdr:colOff>915865</xdr:colOff>
      <xdr:row>7</xdr:row>
      <xdr:rowOff>902674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22412</xdr:colOff>
      <xdr:row>8</xdr:row>
      <xdr:rowOff>227134</xdr:rowOff>
    </xdr:from>
    <xdr:to>
      <xdr:col>17</xdr:col>
      <xdr:colOff>937846</xdr:colOff>
      <xdr:row>8</xdr:row>
      <xdr:rowOff>578827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11206</xdr:colOff>
      <xdr:row>10</xdr:row>
      <xdr:rowOff>366347</xdr:rowOff>
    </xdr:from>
    <xdr:to>
      <xdr:col>17</xdr:col>
      <xdr:colOff>930519</xdr:colOff>
      <xdr:row>11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11206</xdr:colOff>
      <xdr:row>11</xdr:row>
      <xdr:rowOff>351691</xdr:rowOff>
    </xdr:from>
    <xdr:to>
      <xdr:col>17</xdr:col>
      <xdr:colOff>930088</xdr:colOff>
      <xdr:row>11</xdr:row>
      <xdr:rowOff>862853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56028</xdr:colOff>
      <xdr:row>9</xdr:row>
      <xdr:rowOff>505559</xdr:rowOff>
    </xdr:from>
    <xdr:to>
      <xdr:col>17</xdr:col>
      <xdr:colOff>948101</xdr:colOff>
      <xdr:row>9</xdr:row>
      <xdr:rowOff>952502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12</xdr:row>
      <xdr:rowOff>439615</xdr:rowOff>
    </xdr:from>
    <xdr:to>
      <xdr:col>17</xdr:col>
      <xdr:colOff>937845</xdr:colOff>
      <xdr:row>12</xdr:row>
      <xdr:rowOff>785445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33616</xdr:colOff>
      <xdr:row>13</xdr:row>
      <xdr:rowOff>622788</xdr:rowOff>
    </xdr:from>
    <xdr:to>
      <xdr:col>17</xdr:col>
      <xdr:colOff>959825</xdr:colOff>
      <xdr:row>13</xdr:row>
      <xdr:rowOff>968618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33617</xdr:colOff>
      <xdr:row>14</xdr:row>
      <xdr:rowOff>300404</xdr:rowOff>
    </xdr:from>
    <xdr:to>
      <xdr:col>17</xdr:col>
      <xdr:colOff>930519</xdr:colOff>
      <xdr:row>15</xdr:row>
      <xdr:rowOff>1465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11206</xdr:colOff>
      <xdr:row>16</xdr:row>
      <xdr:rowOff>930519</xdr:rowOff>
    </xdr:from>
    <xdr:to>
      <xdr:col>17</xdr:col>
      <xdr:colOff>923192</xdr:colOff>
      <xdr:row>16</xdr:row>
      <xdr:rowOff>1276349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44824</xdr:colOff>
      <xdr:row>15</xdr:row>
      <xdr:rowOff>744742</xdr:rowOff>
    </xdr:from>
    <xdr:to>
      <xdr:col>17</xdr:col>
      <xdr:colOff>889492</xdr:colOff>
      <xdr:row>15</xdr:row>
      <xdr:rowOff>1090572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30079</xdr:colOff>
      <xdr:row>6</xdr:row>
      <xdr:rowOff>227134</xdr:rowOff>
    </xdr:from>
    <xdr:to>
      <xdr:col>17</xdr:col>
      <xdr:colOff>1032711</xdr:colOff>
      <xdr:row>7</xdr:row>
      <xdr:rowOff>1464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30078</xdr:colOff>
      <xdr:row>5</xdr:row>
      <xdr:rowOff>395654</xdr:rowOff>
    </xdr:from>
    <xdr:to>
      <xdr:col>17</xdr:col>
      <xdr:colOff>1032711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20053</xdr:colOff>
      <xdr:row>4</xdr:row>
      <xdr:rowOff>483576</xdr:rowOff>
    </xdr:from>
    <xdr:to>
      <xdr:col>17</xdr:col>
      <xdr:colOff>1012659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40105</xdr:colOff>
      <xdr:row>7</xdr:row>
      <xdr:rowOff>197055</xdr:rowOff>
    </xdr:from>
    <xdr:to>
      <xdr:col>17</xdr:col>
      <xdr:colOff>1012658</xdr:colOff>
      <xdr:row>7</xdr:row>
      <xdr:rowOff>653175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20051</xdr:colOff>
      <xdr:row>8</xdr:row>
      <xdr:rowOff>280351</xdr:rowOff>
    </xdr:from>
    <xdr:to>
      <xdr:col>17</xdr:col>
      <xdr:colOff>1022684</xdr:colOff>
      <xdr:row>8</xdr:row>
      <xdr:rowOff>601579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30079</xdr:colOff>
      <xdr:row>9</xdr:row>
      <xdr:rowOff>217108</xdr:rowOff>
    </xdr:from>
    <xdr:to>
      <xdr:col>17</xdr:col>
      <xdr:colOff>1022685</xdr:colOff>
      <xdr:row>9</xdr:row>
      <xdr:rowOff>673227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30078</xdr:colOff>
      <xdr:row>10</xdr:row>
      <xdr:rowOff>266470</xdr:rowOff>
    </xdr:from>
    <xdr:to>
      <xdr:col>17</xdr:col>
      <xdr:colOff>1022685</xdr:colOff>
      <xdr:row>10</xdr:row>
      <xdr:rowOff>676776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30079</xdr:colOff>
      <xdr:row>11</xdr:row>
      <xdr:rowOff>271096</xdr:rowOff>
    </xdr:from>
    <xdr:to>
      <xdr:col>17</xdr:col>
      <xdr:colOff>1022685</xdr:colOff>
      <xdr:row>11</xdr:row>
      <xdr:rowOff>770792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11205</xdr:colOff>
      <xdr:row>6</xdr:row>
      <xdr:rowOff>227134</xdr:rowOff>
    </xdr:from>
    <xdr:to>
      <xdr:col>20</xdr:col>
      <xdr:colOff>974911</xdr:colOff>
      <xdr:row>7</xdr:row>
      <xdr:rowOff>1464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33617</xdr:colOff>
      <xdr:row>5</xdr:row>
      <xdr:rowOff>505558</xdr:rowOff>
    </xdr:from>
    <xdr:to>
      <xdr:col>20</xdr:col>
      <xdr:colOff>974912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11206</xdr:colOff>
      <xdr:row>4</xdr:row>
      <xdr:rowOff>402980</xdr:rowOff>
    </xdr:from>
    <xdr:to>
      <xdr:col>20</xdr:col>
      <xdr:colOff>952500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33616</xdr:colOff>
      <xdr:row>7</xdr:row>
      <xdr:rowOff>337038</xdr:rowOff>
    </xdr:from>
    <xdr:to>
      <xdr:col>20</xdr:col>
      <xdr:colOff>974912</xdr:colOff>
      <xdr:row>7</xdr:row>
      <xdr:rowOff>885265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22410</xdr:colOff>
      <xdr:row>8</xdr:row>
      <xdr:rowOff>337039</xdr:rowOff>
    </xdr:from>
    <xdr:to>
      <xdr:col>20</xdr:col>
      <xdr:colOff>974912</xdr:colOff>
      <xdr:row>8</xdr:row>
      <xdr:rowOff>896470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4</xdr:row>
      <xdr:rowOff>308461</xdr:rowOff>
    </xdr:from>
    <xdr:to>
      <xdr:col>15</xdr:col>
      <xdr:colOff>923924</xdr:colOff>
      <xdr:row>4</xdr:row>
      <xdr:rowOff>674807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5</xdr:row>
      <xdr:rowOff>505558</xdr:rowOff>
    </xdr:from>
    <xdr:to>
      <xdr:col>16</xdr:col>
      <xdr:colOff>981075</xdr:colOff>
      <xdr:row>6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</xdr:colOff>
      <xdr:row>4</xdr:row>
      <xdr:rowOff>402980</xdr:rowOff>
    </xdr:from>
    <xdr:to>
      <xdr:col>16</xdr:col>
      <xdr:colOff>971550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33618</xdr:colOff>
      <xdr:row>6</xdr:row>
      <xdr:rowOff>227134</xdr:rowOff>
    </xdr:from>
    <xdr:to>
      <xdr:col>16</xdr:col>
      <xdr:colOff>1018442</xdr:colOff>
      <xdr:row>7</xdr:row>
      <xdr:rowOff>1464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22412</xdr:colOff>
      <xdr:row>5</xdr:row>
      <xdr:rowOff>395654</xdr:rowOff>
    </xdr:from>
    <xdr:to>
      <xdr:col>16</xdr:col>
      <xdr:colOff>1019735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22412</xdr:colOff>
      <xdr:row>4</xdr:row>
      <xdr:rowOff>483576</xdr:rowOff>
    </xdr:from>
    <xdr:to>
      <xdr:col>17</xdr:col>
      <xdr:colOff>0</xdr:colOff>
      <xdr:row>5</xdr:row>
      <xdr:rowOff>1467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33618</xdr:colOff>
      <xdr:row>7</xdr:row>
      <xdr:rowOff>227134</xdr:rowOff>
    </xdr:from>
    <xdr:to>
      <xdr:col>16</xdr:col>
      <xdr:colOff>1030941</xdr:colOff>
      <xdr:row>8</xdr:row>
      <xdr:rowOff>1464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33617</xdr:colOff>
      <xdr:row>8</xdr:row>
      <xdr:rowOff>344365</xdr:rowOff>
    </xdr:from>
    <xdr:to>
      <xdr:col>16</xdr:col>
      <xdr:colOff>1030940</xdr:colOff>
      <xdr:row>9</xdr:row>
      <xdr:rowOff>860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22412</xdr:colOff>
      <xdr:row>5</xdr:row>
      <xdr:rowOff>337040</xdr:rowOff>
    </xdr:from>
    <xdr:to>
      <xdr:col>16</xdr:col>
      <xdr:colOff>1018443</xdr:colOff>
      <xdr:row>6</xdr:row>
      <xdr:rowOff>733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44824</xdr:colOff>
      <xdr:row>4</xdr:row>
      <xdr:rowOff>359020</xdr:rowOff>
    </xdr:from>
    <xdr:to>
      <xdr:col>16</xdr:col>
      <xdr:colOff>1008530</xdr:colOff>
      <xdr:row>5</xdr:row>
      <xdr:rowOff>1468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44824</xdr:colOff>
      <xdr:row>6</xdr:row>
      <xdr:rowOff>703383</xdr:rowOff>
    </xdr:from>
    <xdr:to>
      <xdr:col>19</xdr:col>
      <xdr:colOff>915866</xdr:colOff>
      <xdr:row>6</xdr:row>
      <xdr:rowOff>1179633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67236</xdr:colOff>
      <xdr:row>5</xdr:row>
      <xdr:rowOff>672352</xdr:rowOff>
    </xdr:from>
    <xdr:to>
      <xdr:col>19</xdr:col>
      <xdr:colOff>945173</xdr:colOff>
      <xdr:row>6</xdr:row>
      <xdr:rowOff>1464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44824</xdr:colOff>
      <xdr:row>4</xdr:row>
      <xdr:rowOff>661146</xdr:rowOff>
    </xdr:from>
    <xdr:to>
      <xdr:col>20</xdr:col>
      <xdr:colOff>0</xdr:colOff>
      <xdr:row>4</xdr:row>
      <xdr:rowOff>1389529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22413</xdr:colOff>
      <xdr:row>7</xdr:row>
      <xdr:rowOff>627529</xdr:rowOff>
    </xdr:from>
    <xdr:to>
      <xdr:col>19</xdr:col>
      <xdr:colOff>941295</xdr:colOff>
      <xdr:row>7</xdr:row>
      <xdr:rowOff>1187823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ver.price.ru/" TargetMode="External"/><Relationship Id="rId2" Type="http://schemas.openxmlformats.org/officeDocument/2006/relationships/hyperlink" Target="https://zakupki.gov.ru/epz/contract/printForm/view.html?contractReestrNumber=2691100199422000220" TargetMode="External"/><Relationship Id="rId1" Type="http://schemas.openxmlformats.org/officeDocument/2006/relationships/hyperlink" Target="https://zakupki.gov.ru/epz/contract/printForm/view.html?contractReestrNumber=2690201603122000240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online.metro-cc.ru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7"/>
  <sheetViews>
    <sheetView workbookViewId="0">
      <selection activeCell="B1" sqref="B1"/>
    </sheetView>
  </sheetViews>
  <sheetFormatPr defaultColWidth="9.1171875" defaultRowHeight="15.35" x14ac:dyDescent="0.5"/>
  <cols>
    <col min="1" max="1" width="34.29296875" style="44" customWidth="1"/>
    <col min="2" max="2" width="93.1171875" style="44" customWidth="1"/>
    <col min="3" max="3" width="9.1171875" style="44"/>
    <col min="4" max="4" width="68" style="44" customWidth="1"/>
    <col min="5" max="16384" width="9.1171875" style="44"/>
  </cols>
  <sheetData>
    <row r="1" spans="1:4" x14ac:dyDescent="0.5">
      <c r="A1" s="49" t="s">
        <v>323</v>
      </c>
      <c r="B1" s="49" t="s">
        <v>349</v>
      </c>
      <c r="D1" s="163" t="s">
        <v>439</v>
      </c>
    </row>
    <row r="2" spans="1:4" x14ac:dyDescent="0.5">
      <c r="A2" s="166" t="s">
        <v>324</v>
      </c>
      <c r="B2" s="45" t="s">
        <v>67</v>
      </c>
      <c r="D2" s="161" t="s">
        <v>435</v>
      </c>
    </row>
    <row r="3" spans="1:4" x14ac:dyDescent="0.5">
      <c r="A3" s="167"/>
      <c r="B3" s="45" t="s">
        <v>69</v>
      </c>
      <c r="D3" s="158" t="s">
        <v>436</v>
      </c>
    </row>
    <row r="4" spans="1:4" ht="30.7" x14ac:dyDescent="0.5">
      <c r="A4" s="166" t="s">
        <v>325</v>
      </c>
      <c r="B4" s="45" t="s">
        <v>72</v>
      </c>
      <c r="D4" s="162" t="s">
        <v>440</v>
      </c>
    </row>
    <row r="5" spans="1:4" x14ac:dyDescent="0.5">
      <c r="A5" s="168"/>
      <c r="B5" s="45" t="s">
        <v>74</v>
      </c>
      <c r="D5" s="159" t="s">
        <v>437</v>
      </c>
    </row>
    <row r="6" spans="1:4" x14ac:dyDescent="0.5">
      <c r="A6" s="166" t="s">
        <v>326</v>
      </c>
      <c r="B6" s="45" t="s">
        <v>85</v>
      </c>
      <c r="D6" s="160" t="s">
        <v>438</v>
      </c>
    </row>
    <row r="7" spans="1:4" x14ac:dyDescent="0.5">
      <c r="A7" s="168"/>
      <c r="B7" s="45" t="s">
        <v>87</v>
      </c>
    </row>
    <row r="8" spans="1:4" x14ac:dyDescent="0.5">
      <c r="A8" s="46" t="s">
        <v>327</v>
      </c>
      <c r="B8" s="45" t="s">
        <v>80</v>
      </c>
    </row>
    <row r="9" spans="1:4" x14ac:dyDescent="0.5">
      <c r="A9" s="46" t="s">
        <v>328</v>
      </c>
      <c r="B9" s="45" t="s">
        <v>82</v>
      </c>
    </row>
    <row r="10" spans="1:4" x14ac:dyDescent="0.5">
      <c r="A10" s="46" t="s">
        <v>329</v>
      </c>
      <c r="B10" s="45" t="s">
        <v>78</v>
      </c>
    </row>
    <row r="11" spans="1:4" x14ac:dyDescent="0.5">
      <c r="A11" s="166" t="s">
        <v>330</v>
      </c>
      <c r="B11" s="45" t="s">
        <v>93</v>
      </c>
    </row>
    <row r="12" spans="1:4" x14ac:dyDescent="0.5">
      <c r="A12" s="168"/>
      <c r="B12" s="45" t="s">
        <v>76</v>
      </c>
    </row>
    <row r="13" spans="1:4" x14ac:dyDescent="0.5">
      <c r="A13" s="46" t="s">
        <v>331</v>
      </c>
      <c r="B13" s="45" t="s">
        <v>100</v>
      </c>
    </row>
    <row r="14" spans="1:4" x14ac:dyDescent="0.5">
      <c r="A14" s="46" t="s">
        <v>332</v>
      </c>
      <c r="B14" s="45" t="s">
        <v>142</v>
      </c>
    </row>
    <row r="15" spans="1:4" x14ac:dyDescent="0.5">
      <c r="A15" s="46" t="s">
        <v>333</v>
      </c>
      <c r="B15" s="45" t="s">
        <v>97</v>
      </c>
    </row>
    <row r="16" spans="1:4" x14ac:dyDescent="0.5">
      <c r="A16" s="47" t="s">
        <v>334</v>
      </c>
      <c r="B16" s="45" t="s">
        <v>98</v>
      </c>
    </row>
    <row r="17" spans="1:2" x14ac:dyDescent="0.5">
      <c r="A17" s="47" t="s">
        <v>335</v>
      </c>
      <c r="B17" s="45" t="s">
        <v>99</v>
      </c>
    </row>
    <row r="18" spans="1:2" x14ac:dyDescent="0.5">
      <c r="A18" s="47" t="s">
        <v>336</v>
      </c>
      <c r="B18" s="45" t="s">
        <v>95</v>
      </c>
    </row>
    <row r="19" spans="1:2" x14ac:dyDescent="0.5">
      <c r="A19" s="47" t="s">
        <v>337</v>
      </c>
      <c r="B19" s="45" t="s">
        <v>96</v>
      </c>
    </row>
    <row r="20" spans="1:2" x14ac:dyDescent="0.5">
      <c r="A20" s="47" t="s">
        <v>338</v>
      </c>
      <c r="B20" s="45" t="s">
        <v>94</v>
      </c>
    </row>
    <row r="21" spans="1:2" x14ac:dyDescent="0.5">
      <c r="A21" s="166" t="s">
        <v>348</v>
      </c>
      <c r="B21" s="45" t="s">
        <v>90</v>
      </c>
    </row>
    <row r="22" spans="1:2" x14ac:dyDescent="0.5">
      <c r="A22" s="169"/>
      <c r="B22" s="45" t="s">
        <v>91</v>
      </c>
    </row>
    <row r="23" spans="1:2" x14ac:dyDescent="0.5">
      <c r="A23" s="167"/>
      <c r="B23" s="45" t="s">
        <v>185</v>
      </c>
    </row>
    <row r="24" spans="1:2" x14ac:dyDescent="0.5">
      <c r="A24" s="47" t="s">
        <v>347</v>
      </c>
      <c r="B24" s="45" t="s">
        <v>88</v>
      </c>
    </row>
    <row r="25" spans="1:2" x14ac:dyDescent="0.5">
      <c r="A25" s="166" t="s">
        <v>346</v>
      </c>
      <c r="B25" s="45" t="s">
        <v>92</v>
      </c>
    </row>
    <row r="26" spans="1:2" x14ac:dyDescent="0.5">
      <c r="A26" s="167"/>
      <c r="B26" s="45" t="s">
        <v>70</v>
      </c>
    </row>
    <row r="27" spans="1:2" x14ac:dyDescent="0.5">
      <c r="A27" s="166" t="s">
        <v>345</v>
      </c>
      <c r="B27" s="45" t="s">
        <v>77</v>
      </c>
    </row>
    <row r="28" spans="1:2" x14ac:dyDescent="0.5">
      <c r="A28" s="167"/>
      <c r="B28" s="45" t="s">
        <v>79</v>
      </c>
    </row>
    <row r="29" spans="1:2" x14ac:dyDescent="0.5">
      <c r="A29" s="47" t="s">
        <v>344</v>
      </c>
      <c r="B29" s="45" t="s">
        <v>81</v>
      </c>
    </row>
    <row r="30" spans="1:2" x14ac:dyDescent="0.5">
      <c r="A30" s="166" t="s">
        <v>343</v>
      </c>
      <c r="B30" s="45" t="s">
        <v>66</v>
      </c>
    </row>
    <row r="31" spans="1:2" x14ac:dyDescent="0.5">
      <c r="A31" s="169"/>
      <c r="B31" s="45" t="s">
        <v>83</v>
      </c>
    </row>
    <row r="32" spans="1:2" x14ac:dyDescent="0.5">
      <c r="A32" s="167"/>
      <c r="B32" s="45" t="s">
        <v>71</v>
      </c>
    </row>
    <row r="33" spans="1:2" x14ac:dyDescent="0.5">
      <c r="A33" s="170" t="s">
        <v>342</v>
      </c>
      <c r="B33" s="45" t="s">
        <v>89</v>
      </c>
    </row>
    <row r="34" spans="1:2" x14ac:dyDescent="0.5">
      <c r="A34" s="171"/>
      <c r="B34" s="45" t="s">
        <v>73</v>
      </c>
    </row>
    <row r="35" spans="1:2" x14ac:dyDescent="0.5">
      <c r="A35" s="47" t="s">
        <v>341</v>
      </c>
      <c r="B35" s="45" t="s">
        <v>64</v>
      </c>
    </row>
    <row r="36" spans="1:2" x14ac:dyDescent="0.5">
      <c r="A36" s="48" t="s">
        <v>340</v>
      </c>
      <c r="B36" s="45"/>
    </row>
    <row r="37" spans="1:2" x14ac:dyDescent="0.5">
      <c r="A37" s="166" t="s">
        <v>339</v>
      </c>
      <c r="B37" s="45" t="s">
        <v>65</v>
      </c>
    </row>
    <row r="38" spans="1:2" x14ac:dyDescent="0.5">
      <c r="A38" s="169"/>
      <c r="B38" s="45" t="s">
        <v>84</v>
      </c>
    </row>
    <row r="39" spans="1:2" x14ac:dyDescent="0.5">
      <c r="A39" s="169"/>
      <c r="B39" s="45" t="s">
        <v>86</v>
      </c>
    </row>
    <row r="40" spans="1:2" x14ac:dyDescent="0.5">
      <c r="A40" s="169"/>
      <c r="B40" s="45" t="s">
        <v>68</v>
      </c>
    </row>
    <row r="41" spans="1:2" x14ac:dyDescent="0.5">
      <c r="A41" s="167"/>
      <c r="B41" s="45" t="s">
        <v>75</v>
      </c>
    </row>
    <row r="43" spans="1:2" s="157" customFormat="1" x14ac:dyDescent="0.5"/>
    <row r="44" spans="1:2" s="157" customFormat="1" x14ac:dyDescent="0.5"/>
    <row r="45" spans="1:2" s="157" customFormat="1" x14ac:dyDescent="0.5"/>
    <row r="46" spans="1:2" s="157" customFormat="1" x14ac:dyDescent="0.5"/>
    <row r="47" spans="1:2" s="157" customFormat="1" x14ac:dyDescent="0.5"/>
  </sheetData>
  <mergeCells count="10">
    <mergeCell ref="A2:A3"/>
    <mergeCell ref="A4:A5"/>
    <mergeCell ref="A6:A7"/>
    <mergeCell ref="A11:A12"/>
    <mergeCell ref="A37:A41"/>
    <mergeCell ref="A33:A34"/>
    <mergeCell ref="A30:A32"/>
    <mergeCell ref="A27:A28"/>
    <mergeCell ref="A25:A26"/>
    <mergeCell ref="A21:A23"/>
  </mergeCells>
  <hyperlinks>
    <hyperlink ref="A2" location="'1.Хлеб'!A1" display="1. Хлеб"/>
    <hyperlink ref="A4" location="'2.Изделия хлебобулочные'!A1" display="2. Изделия хлебобулочные"/>
    <hyperlink ref="A6" location="'3.Мясо'!A1" display="3.Мясо"/>
    <hyperlink ref="A8" location="'4.Мясо кур'!A1" display="4.Мясо кур"/>
    <hyperlink ref="A9" location="'5.Яйцо'!A1" display="5. Яйцо"/>
    <hyperlink ref="A10" location="'6.Мясо индеек'!A1" display="6. Мясо индеек"/>
    <hyperlink ref="A11" location="'7.Колбаса'!A1" display="7.Колбаса"/>
    <hyperlink ref="A13" location="'8.Консервы мясо'!A1" display="8.Консервы мясо"/>
    <hyperlink ref="A14" location="'9.Молоко'!A1" display="9.Молоко"/>
    <hyperlink ref="A15" location="'10.МолокоУльтра'!A1" display="10.МолокоУльтра"/>
    <hyperlink ref="A16" location="'11.Кефир и пр'!A1" display="11. Кефир и пр (йогурт,ряженка)"/>
    <hyperlink ref="A17" location="'12.Сметана'!A1" display="12.Сметана"/>
    <hyperlink ref="A18" location="'13.Творог'!A1" display="13.Творог"/>
    <hyperlink ref="A19" location="'14.Масло'!A1" display="14.Масло"/>
    <hyperlink ref="A37:A41" location="'25.Прочее'!A1" display="25.Прочее"/>
    <hyperlink ref="A36" location="'24.Кондитерские'!A1" display="24.Кондитерские"/>
    <hyperlink ref="A35" location="'23.Макароны'!A1" display="23.Макароны"/>
    <hyperlink ref="A33:A34" location="'22.Мукомол'!A1" display="22.Мукомол"/>
    <hyperlink ref="A30:A32" location="'21.Переработка'!A1" display="21.Переработка"/>
    <hyperlink ref="A29" location="'20.Картофель'!A1" display="20.Картофель"/>
    <hyperlink ref="A27:A28" location="'19.Овощи'!A1" display="19.Овощи"/>
    <hyperlink ref="A25:A26" location="'18.Фрукты'!A1" display="18. Фрукты"/>
    <hyperlink ref="A24" location="'17.Консервы рыба'!A1" display="17.Консервы рыба"/>
    <hyperlink ref="A21:A23" location="'16.Рыба'!A1" display="16.Рыба"/>
    <hyperlink ref="A20" location="'15.Сыр'!A1" display="15.Сыр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zoomScale="85" zoomScaleNormal="85" workbookViewId="0">
      <selection activeCell="U8" sqref="U8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8.703125" style="1" customWidth="1"/>
    <col min="5" max="5" width="10.87890625" style="1" customWidth="1"/>
    <col min="6" max="6" width="10.87890625" style="82" customWidth="1"/>
    <col min="7" max="7" width="10.87890625" style="10" customWidth="1"/>
    <col min="8" max="11" width="10.87890625" style="1" customWidth="1"/>
    <col min="12" max="12" width="10.87890625" style="82" customWidth="1"/>
    <col min="13" max="15" width="9.1171875" style="1"/>
    <col min="16" max="19" width="10.1171875" style="10" customWidth="1"/>
    <col min="20" max="20" width="14.41015625" style="10" customWidth="1"/>
    <col min="21" max="16384" width="9.1171875" style="1"/>
  </cols>
  <sheetData>
    <row r="1" spans="1:20" x14ac:dyDescent="0.4">
      <c r="A1" s="181" t="s">
        <v>369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3" spans="1:20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/>
      <c r="L3" s="175"/>
      <c r="M3" s="175" t="s">
        <v>4</v>
      </c>
      <c r="N3" s="175" t="s">
        <v>5</v>
      </c>
      <c r="O3" s="182" t="s">
        <v>354</v>
      </c>
      <c r="P3" s="178" t="s">
        <v>10</v>
      </c>
      <c r="Q3" s="179"/>
      <c r="R3" s="179"/>
      <c r="S3" s="180"/>
      <c r="T3" s="175" t="s">
        <v>360</v>
      </c>
    </row>
    <row r="4" spans="1:20" s="10" customFormat="1" ht="63.35" x14ac:dyDescent="0.4">
      <c r="A4" s="175"/>
      <c r="B4" s="175"/>
      <c r="C4" s="175"/>
      <c r="D4" s="175"/>
      <c r="E4" s="108" t="s">
        <v>402</v>
      </c>
      <c r="F4" s="108" t="s">
        <v>352</v>
      </c>
      <c r="G4" s="136" t="s">
        <v>390</v>
      </c>
      <c r="H4" s="116" t="s">
        <v>401</v>
      </c>
      <c r="I4" s="116" t="s">
        <v>350</v>
      </c>
      <c r="J4" s="116" t="s">
        <v>417</v>
      </c>
      <c r="K4" s="140" t="s">
        <v>418</v>
      </c>
      <c r="L4" s="115" t="s">
        <v>427</v>
      </c>
      <c r="M4" s="175"/>
      <c r="N4" s="175"/>
      <c r="O4" s="182"/>
      <c r="P4" s="11" t="s">
        <v>11</v>
      </c>
      <c r="Q4" s="14" t="s">
        <v>12</v>
      </c>
      <c r="R4" s="14" t="s">
        <v>13</v>
      </c>
      <c r="S4" s="14" t="s">
        <v>356</v>
      </c>
      <c r="T4" s="175"/>
    </row>
    <row r="5" spans="1:20" s="26" customFormat="1" ht="112.5" customHeight="1" x14ac:dyDescent="0.5">
      <c r="A5" s="2" t="s">
        <v>123</v>
      </c>
      <c r="B5" s="2" t="s">
        <v>124</v>
      </c>
      <c r="C5" s="2" t="s">
        <v>151</v>
      </c>
      <c r="D5" s="2" t="s">
        <v>149</v>
      </c>
      <c r="E5" s="109"/>
      <c r="F5" s="110">
        <v>68.599999999999994</v>
      </c>
      <c r="G5" s="134">
        <v>67</v>
      </c>
      <c r="H5" s="134">
        <v>80</v>
      </c>
      <c r="I5" s="134">
        <v>55</v>
      </c>
      <c r="J5" s="134">
        <v>65</v>
      </c>
      <c r="K5" s="134"/>
      <c r="L5" s="114">
        <v>70.39</v>
      </c>
      <c r="M5" s="51">
        <f>COUNT(E5:L5)</f>
        <v>6</v>
      </c>
      <c r="N5" s="52">
        <f>STDEVA(E5:L5)/(SUM(E5:L5)/COUNTIF(E5:L5,"&gt;0"))</f>
        <v>0.11977099551990233</v>
      </c>
      <c r="O5" s="154">
        <f>1/M5*(SUM(E5:L5))</f>
        <v>67.664999999999992</v>
      </c>
      <c r="P5" s="7">
        <v>63</v>
      </c>
      <c r="Q5" s="9">
        <v>62.118333333333325</v>
      </c>
      <c r="R5" s="8">
        <v>63.14</v>
      </c>
      <c r="S5" s="72">
        <v>64.099999999999994</v>
      </c>
      <c r="T5" s="31">
        <f>O5</f>
        <v>67.664999999999992</v>
      </c>
    </row>
    <row r="6" spans="1:20" s="26" customFormat="1" ht="94.5" customHeight="1" x14ac:dyDescent="0.5">
      <c r="A6" s="2" t="s">
        <v>123</v>
      </c>
      <c r="B6" s="2" t="s">
        <v>124</v>
      </c>
      <c r="C6" s="2" t="s">
        <v>126</v>
      </c>
      <c r="D6" s="2" t="s">
        <v>428</v>
      </c>
      <c r="E6" s="109"/>
      <c r="F6" s="110">
        <v>84.78</v>
      </c>
      <c r="G6" s="134">
        <v>76</v>
      </c>
      <c r="H6" s="134">
        <v>72</v>
      </c>
      <c r="I6" s="134">
        <v>57</v>
      </c>
      <c r="J6" s="134"/>
      <c r="K6" s="134">
        <v>69.900000000000006</v>
      </c>
      <c r="L6" s="114">
        <v>71.58</v>
      </c>
      <c r="M6" s="51">
        <f>COUNT(E6:L6)</f>
        <v>6</v>
      </c>
      <c r="N6" s="52">
        <f>STDEVA(E6:L6)/(SUM(E6:L6)/COUNTIF(E6:L6,"&gt;0"))</f>
        <v>0.12580416320499113</v>
      </c>
      <c r="O6" s="154">
        <f>1/M6*(SUM(E6:L6))</f>
        <v>71.876666666666651</v>
      </c>
      <c r="P6" s="7">
        <v>66</v>
      </c>
      <c r="Q6" s="9">
        <v>67.722499999999997</v>
      </c>
      <c r="R6" s="8">
        <v>68.333333333333329</v>
      </c>
      <c r="S6" s="73">
        <v>66.42</v>
      </c>
      <c r="T6" s="31">
        <f>O6</f>
        <v>71.876666666666651</v>
      </c>
    </row>
    <row r="7" spans="1:20" s="26" customFormat="1" ht="94.5" customHeight="1" x14ac:dyDescent="0.5">
      <c r="A7" s="2" t="s">
        <v>123</v>
      </c>
      <c r="B7" s="23" t="s">
        <v>124</v>
      </c>
      <c r="C7" s="23" t="s">
        <v>126</v>
      </c>
      <c r="D7" s="23" t="s">
        <v>150</v>
      </c>
      <c r="E7" s="109">
        <v>65</v>
      </c>
      <c r="F7" s="110">
        <v>79.78</v>
      </c>
      <c r="G7" s="134">
        <v>70</v>
      </c>
      <c r="H7" s="134">
        <v>85</v>
      </c>
      <c r="I7" s="134">
        <v>55</v>
      </c>
      <c r="J7" s="134">
        <v>69.900000000000006</v>
      </c>
      <c r="K7" s="134"/>
      <c r="L7" s="114">
        <v>71.58</v>
      </c>
      <c r="M7" s="51">
        <f>COUNT(E7:L7)</f>
        <v>7</v>
      </c>
      <c r="N7" s="52">
        <f>STDEVA(E7:L7)/(SUM(E7:L7)/COUNTIF(E7:L7,"&gt;0"))</f>
        <v>0.13718850450208511</v>
      </c>
      <c r="O7" s="154">
        <f>1/M7*(SUM(E7:L7))</f>
        <v>70.894285714285701</v>
      </c>
      <c r="P7" s="7">
        <v>63</v>
      </c>
      <c r="Q7" s="9">
        <v>62.978000000000002</v>
      </c>
      <c r="R7" s="8">
        <v>66.334000000000003</v>
      </c>
      <c r="S7" s="73">
        <v>64.73</v>
      </c>
      <c r="T7" s="31">
        <f>O7</f>
        <v>70.894285714285701</v>
      </c>
    </row>
    <row r="8" spans="1:20" s="26" customFormat="1" ht="94.5" customHeight="1" x14ac:dyDescent="0.5">
      <c r="A8" s="36" t="s">
        <v>123</v>
      </c>
      <c r="B8" s="28" t="s">
        <v>124</v>
      </c>
      <c r="C8" s="28" t="s">
        <v>128</v>
      </c>
      <c r="D8" s="28" t="s">
        <v>125</v>
      </c>
      <c r="E8" s="109"/>
      <c r="F8" s="110"/>
      <c r="G8" s="134">
        <v>85</v>
      </c>
      <c r="H8" s="134">
        <v>72</v>
      </c>
      <c r="I8" s="134"/>
      <c r="J8" s="134">
        <v>80.5</v>
      </c>
      <c r="K8" s="134"/>
      <c r="L8" s="114">
        <v>86.42</v>
      </c>
      <c r="M8" s="51">
        <f>COUNT(E8:L8)</f>
        <v>4</v>
      </c>
      <c r="N8" s="52">
        <f>STDEVA(E8:L8)/(SUM(E8:L8)/COUNTIF(E8:L8,"&gt;0"))</f>
        <v>8.0227080148780744E-2</v>
      </c>
      <c r="O8" s="154">
        <f>1/M8*(SUM(E8:L8))</f>
        <v>80.98</v>
      </c>
      <c r="P8" s="7">
        <v>75.739999999999995</v>
      </c>
      <c r="Q8" s="9">
        <v>70.881999999999991</v>
      </c>
      <c r="R8" s="8">
        <v>78.599999999999994</v>
      </c>
      <c r="S8" s="73">
        <v>78.540000000000006</v>
      </c>
      <c r="T8" s="31">
        <f>O8</f>
        <v>80.98</v>
      </c>
    </row>
    <row r="9" spans="1:20" x14ac:dyDescent="0.4">
      <c r="A9" s="10"/>
      <c r="B9" s="10"/>
      <c r="C9" s="10"/>
      <c r="D9" s="10"/>
    </row>
    <row r="10" spans="1:20" x14ac:dyDescent="0.4">
      <c r="A10" s="10"/>
      <c r="B10" s="10"/>
      <c r="C10" s="10"/>
      <c r="D10" s="10"/>
    </row>
    <row r="11" spans="1:20" x14ac:dyDescent="0.4">
      <c r="A11" s="10"/>
      <c r="B11" s="10"/>
      <c r="C11" s="10"/>
      <c r="D11" s="10"/>
    </row>
  </sheetData>
  <mergeCells count="11">
    <mergeCell ref="T3:T4"/>
    <mergeCell ref="A1:T1"/>
    <mergeCell ref="A3:A4"/>
    <mergeCell ref="B3:B4"/>
    <mergeCell ref="C3:C4"/>
    <mergeCell ref="D3:D4"/>
    <mergeCell ref="E3:L3"/>
    <mergeCell ref="M3:M4"/>
    <mergeCell ref="N3:N4"/>
    <mergeCell ref="O3:O4"/>
    <mergeCell ref="P3:S3"/>
  </mergeCells>
  <conditionalFormatting sqref="P5:T8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zoomScaleNormal="100" workbookViewId="0">
      <selection activeCell="R5" sqref="R5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8.703125" style="1" customWidth="1"/>
    <col min="5" max="8" width="10.703125" style="1" customWidth="1"/>
    <col min="9" max="9" width="10.703125" style="82" customWidth="1"/>
    <col min="10" max="12" width="9.1171875" style="1"/>
    <col min="13" max="16" width="9.29296875" style="10" customWidth="1"/>
    <col min="17" max="17" width="14.41015625" style="10" customWidth="1"/>
    <col min="18" max="16384" width="9.1171875" style="1"/>
  </cols>
  <sheetData>
    <row r="1" spans="1:17" x14ac:dyDescent="0.4">
      <c r="A1" s="181" t="s">
        <v>370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3" spans="1:17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 t="s">
        <v>4</v>
      </c>
      <c r="K3" s="175" t="s">
        <v>5</v>
      </c>
      <c r="L3" s="182" t="s">
        <v>354</v>
      </c>
      <c r="M3" s="178" t="s">
        <v>10</v>
      </c>
      <c r="N3" s="179"/>
      <c r="O3" s="179"/>
      <c r="P3" s="180"/>
      <c r="Q3" s="175" t="s">
        <v>362</v>
      </c>
    </row>
    <row r="4" spans="1:17" s="10" customFormat="1" ht="50.7" x14ac:dyDescent="0.4">
      <c r="A4" s="175"/>
      <c r="B4" s="175"/>
      <c r="C4" s="175"/>
      <c r="D4" s="175"/>
      <c r="E4" s="116" t="s">
        <v>401</v>
      </c>
      <c r="F4" s="116" t="s">
        <v>350</v>
      </c>
      <c r="G4" s="116" t="s">
        <v>390</v>
      </c>
      <c r="H4" s="140" t="s">
        <v>417</v>
      </c>
      <c r="I4" s="115" t="s">
        <v>405</v>
      </c>
      <c r="J4" s="175"/>
      <c r="K4" s="175"/>
      <c r="L4" s="182"/>
      <c r="M4" s="29" t="s">
        <v>11</v>
      </c>
      <c r="N4" s="14" t="s">
        <v>12</v>
      </c>
      <c r="O4" s="14" t="s">
        <v>13</v>
      </c>
      <c r="P4" s="14" t="s">
        <v>356</v>
      </c>
      <c r="Q4" s="175"/>
    </row>
    <row r="5" spans="1:17" s="26" customFormat="1" ht="94.5" customHeight="1" x14ac:dyDescent="0.5">
      <c r="A5" s="2" t="s">
        <v>123</v>
      </c>
      <c r="B5" s="2" t="s">
        <v>124</v>
      </c>
      <c r="C5" s="2" t="s">
        <v>129</v>
      </c>
      <c r="D5" s="2" t="s">
        <v>127</v>
      </c>
      <c r="E5" s="134">
        <v>65</v>
      </c>
      <c r="F5" s="134">
        <v>79</v>
      </c>
      <c r="G5" s="134">
        <v>85</v>
      </c>
      <c r="H5" s="134">
        <v>83</v>
      </c>
      <c r="I5" s="114">
        <v>86.42</v>
      </c>
      <c r="J5" s="51">
        <f>COUNT(E5:I5)</f>
        <v>5</v>
      </c>
      <c r="K5" s="52">
        <f>STDEVA(E5:I5)/(SUM(E5:I5)/COUNTIF(E5:I5,"&gt;0"))</f>
        <v>0.10881229099007089</v>
      </c>
      <c r="L5" s="154">
        <f>1/J5*(SUM(E5:I5))</f>
        <v>79.684000000000012</v>
      </c>
      <c r="M5" s="9">
        <v>76.67</v>
      </c>
      <c r="N5" s="9">
        <v>78.352499999999992</v>
      </c>
      <c r="O5" s="8">
        <v>79</v>
      </c>
      <c r="P5" s="72">
        <v>79.790000000000006</v>
      </c>
      <c r="Q5" s="31">
        <f>L5</f>
        <v>79.684000000000012</v>
      </c>
    </row>
    <row r="6" spans="1:17" ht="12.75" x14ac:dyDescent="0.2">
      <c r="A6" s="10"/>
      <c r="B6" s="10"/>
      <c r="C6" s="10"/>
      <c r="D6" s="10"/>
    </row>
    <row r="7" spans="1:17" ht="12.75" x14ac:dyDescent="0.2">
      <c r="A7" s="10"/>
      <c r="B7" s="10"/>
      <c r="C7" s="10"/>
      <c r="D7" s="10"/>
    </row>
    <row r="8" spans="1:17" ht="12.75" x14ac:dyDescent="0.2">
      <c r="A8" s="10"/>
      <c r="B8" s="10"/>
      <c r="C8" s="10"/>
      <c r="D8" s="10"/>
    </row>
    <row r="9" spans="1:17" ht="12.75" x14ac:dyDescent="0.2">
      <c r="A9" s="10"/>
      <c r="B9" s="10"/>
      <c r="C9" s="10"/>
      <c r="D9" s="10"/>
    </row>
  </sheetData>
  <mergeCells count="11">
    <mergeCell ref="Q3:Q4"/>
    <mergeCell ref="A1:Q1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5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zoomScale="85" zoomScaleNormal="85" workbookViewId="0">
      <selection activeCell="U9" sqref="U9"/>
    </sheetView>
  </sheetViews>
  <sheetFormatPr defaultColWidth="9.1171875" defaultRowHeight="12.7" x14ac:dyDescent="0.5"/>
  <cols>
    <col min="1" max="1" width="15.1171875" style="33" customWidth="1"/>
    <col min="2" max="2" width="9.1171875" style="33"/>
    <col min="3" max="4" width="31.703125" style="33" customWidth="1"/>
    <col min="5" max="11" width="10.703125" style="33" customWidth="1"/>
    <col min="12" max="12" width="10.703125" style="85" customWidth="1"/>
    <col min="13" max="14" width="9.1171875" style="33"/>
    <col min="15" max="15" width="12" style="33" customWidth="1"/>
    <col min="16" max="19" width="10.29296875" style="39" customWidth="1"/>
    <col min="20" max="20" width="15.5859375" style="39" customWidth="1"/>
    <col min="21" max="16384" width="9.1171875" style="33"/>
  </cols>
  <sheetData>
    <row r="1" spans="1:20" x14ac:dyDescent="0.5">
      <c r="A1" s="183" t="s">
        <v>371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3" spans="1:20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/>
      <c r="L3" s="175"/>
      <c r="M3" s="175" t="s">
        <v>4</v>
      </c>
      <c r="N3" s="175" t="s">
        <v>5</v>
      </c>
      <c r="O3" s="182" t="s">
        <v>354</v>
      </c>
      <c r="P3" s="178" t="s">
        <v>10</v>
      </c>
      <c r="Q3" s="179"/>
      <c r="R3" s="179"/>
      <c r="S3" s="180"/>
      <c r="T3" s="175" t="s">
        <v>362</v>
      </c>
    </row>
    <row r="4" spans="1:20" s="95" customFormat="1" ht="63.35" x14ac:dyDescent="0.5">
      <c r="A4" s="175"/>
      <c r="B4" s="175"/>
      <c r="C4" s="175"/>
      <c r="D4" s="175"/>
      <c r="E4" s="108" t="s">
        <v>352</v>
      </c>
      <c r="F4" s="111" t="s">
        <v>403</v>
      </c>
      <c r="G4" s="136" t="s">
        <v>390</v>
      </c>
      <c r="H4" s="116" t="s">
        <v>401</v>
      </c>
      <c r="I4" s="116" t="s">
        <v>350</v>
      </c>
      <c r="J4" s="116" t="s">
        <v>419</v>
      </c>
      <c r="K4" s="116" t="s">
        <v>418</v>
      </c>
      <c r="L4" s="115" t="s">
        <v>406</v>
      </c>
      <c r="M4" s="175"/>
      <c r="N4" s="175"/>
      <c r="O4" s="182"/>
      <c r="P4" s="92" t="s">
        <v>11</v>
      </c>
      <c r="Q4" s="14" t="s">
        <v>12</v>
      </c>
      <c r="R4" s="14" t="s">
        <v>13</v>
      </c>
      <c r="S4" s="14" t="s">
        <v>356</v>
      </c>
      <c r="T4" s="175"/>
    </row>
    <row r="5" spans="1:20" ht="63.35" x14ac:dyDescent="0.5">
      <c r="A5" s="3" t="s">
        <v>130</v>
      </c>
      <c r="B5" s="3" t="s">
        <v>9</v>
      </c>
      <c r="C5" s="2" t="s">
        <v>133</v>
      </c>
      <c r="D5" s="2" t="s">
        <v>137</v>
      </c>
      <c r="E5" s="109">
        <v>74.97</v>
      </c>
      <c r="F5" s="109"/>
      <c r="G5" s="134">
        <v>88</v>
      </c>
      <c r="H5" s="134"/>
      <c r="I5" s="138">
        <v>75</v>
      </c>
      <c r="J5" s="117">
        <v>64.900000000000006</v>
      </c>
      <c r="K5" s="134">
        <v>57.9</v>
      </c>
      <c r="L5" s="114"/>
      <c r="M5" s="51">
        <f t="shared" ref="M5:M10" si="0">COUNT(E5:L5)</f>
        <v>5</v>
      </c>
      <c r="N5" s="52">
        <f t="shared" ref="N5:N10" si="1">STDEVA(E5:L5)/(SUM(E5:L5)/COUNTIF(E5:L5,"&gt;0"))</f>
        <v>0.15846311247035128</v>
      </c>
      <c r="O5" s="154">
        <f t="shared" ref="O5:O10" si="2">1/M5*(SUM(E5:L5))</f>
        <v>72.153999999999996</v>
      </c>
      <c r="P5" s="41">
        <v>72.72</v>
      </c>
      <c r="Q5" s="41">
        <v>71.888333333333335</v>
      </c>
      <c r="R5" s="8">
        <v>73.87833333333333</v>
      </c>
      <c r="S5" s="72">
        <v>70.400000000000006</v>
      </c>
      <c r="T5" s="31">
        <f>O5</f>
        <v>72.153999999999996</v>
      </c>
    </row>
    <row r="6" spans="1:20" ht="63.35" x14ac:dyDescent="0.5">
      <c r="A6" s="3" t="s">
        <v>130</v>
      </c>
      <c r="B6" s="3" t="s">
        <v>9</v>
      </c>
      <c r="C6" s="2" t="s">
        <v>134</v>
      </c>
      <c r="D6" s="2" t="s">
        <v>138</v>
      </c>
      <c r="E6" s="109"/>
      <c r="F6" s="109"/>
      <c r="G6" s="134">
        <v>90</v>
      </c>
      <c r="H6" s="134">
        <v>95</v>
      </c>
      <c r="I6" s="139">
        <v>75</v>
      </c>
      <c r="J6" s="117"/>
      <c r="K6" s="134"/>
      <c r="L6" s="114">
        <v>87.32</v>
      </c>
      <c r="M6" s="51">
        <f t="shared" si="0"/>
        <v>4</v>
      </c>
      <c r="N6" s="52">
        <f t="shared" si="1"/>
        <v>9.7945892776539825E-2</v>
      </c>
      <c r="O6" s="154">
        <f t="shared" si="2"/>
        <v>86.83</v>
      </c>
      <c r="P6" s="41">
        <v>79.66</v>
      </c>
      <c r="Q6" s="41">
        <v>80.492500000000007</v>
      </c>
      <c r="R6" s="8">
        <v>83.747500000000002</v>
      </c>
      <c r="S6" s="73">
        <v>86.69</v>
      </c>
      <c r="T6" s="31">
        <f t="shared" ref="T6:T10" si="3">O6</f>
        <v>86.83</v>
      </c>
    </row>
    <row r="7" spans="1:20" ht="50.7" x14ac:dyDescent="0.5">
      <c r="A7" s="3" t="s">
        <v>131</v>
      </c>
      <c r="B7" s="3" t="s">
        <v>9</v>
      </c>
      <c r="C7" s="2" t="s">
        <v>135</v>
      </c>
      <c r="D7" s="2" t="s">
        <v>139</v>
      </c>
      <c r="E7" s="109">
        <v>115.45</v>
      </c>
      <c r="F7" s="109">
        <v>160</v>
      </c>
      <c r="G7" s="134">
        <v>142</v>
      </c>
      <c r="H7" s="134">
        <v>170</v>
      </c>
      <c r="I7" s="139">
        <v>120</v>
      </c>
      <c r="J7" s="117"/>
      <c r="K7" s="134"/>
      <c r="L7" s="114"/>
      <c r="M7" s="51">
        <f t="shared" si="0"/>
        <v>5</v>
      </c>
      <c r="N7" s="52">
        <f t="shared" si="1"/>
        <v>0.16931387721072716</v>
      </c>
      <c r="O7" s="154">
        <f t="shared" si="2"/>
        <v>141.49</v>
      </c>
      <c r="P7" s="41">
        <v>136</v>
      </c>
      <c r="Q7" s="41">
        <v>137.82000000000002</v>
      </c>
      <c r="R7" s="8">
        <v>140.5</v>
      </c>
      <c r="S7" s="73">
        <v>139.59</v>
      </c>
      <c r="T7" s="31">
        <f t="shared" si="3"/>
        <v>141.49</v>
      </c>
    </row>
    <row r="8" spans="1:20" ht="50.7" x14ac:dyDescent="0.5">
      <c r="A8" s="3" t="s">
        <v>131</v>
      </c>
      <c r="B8" s="21" t="s">
        <v>9</v>
      </c>
      <c r="C8" s="23" t="s">
        <v>135</v>
      </c>
      <c r="D8" s="23" t="s">
        <v>140</v>
      </c>
      <c r="E8" s="109"/>
      <c r="F8" s="109">
        <v>160</v>
      </c>
      <c r="G8" s="134">
        <v>142</v>
      </c>
      <c r="H8" s="134"/>
      <c r="I8" s="139">
        <v>120</v>
      </c>
      <c r="J8" s="117"/>
      <c r="K8" s="134">
        <v>118</v>
      </c>
      <c r="L8" s="114"/>
      <c r="M8" s="51">
        <f t="shared" si="0"/>
        <v>4</v>
      </c>
      <c r="N8" s="52">
        <f t="shared" si="1"/>
        <v>0.14740554623801777</v>
      </c>
      <c r="O8" s="154">
        <f t="shared" si="2"/>
        <v>135</v>
      </c>
      <c r="P8" s="41">
        <v>141</v>
      </c>
      <c r="Q8" s="41">
        <v>140.13333333333333</v>
      </c>
      <c r="R8" s="8">
        <v>142.82999999999998</v>
      </c>
      <c r="S8" s="73">
        <v>133.33000000000001</v>
      </c>
      <c r="T8" s="31">
        <f t="shared" si="3"/>
        <v>135</v>
      </c>
    </row>
    <row r="9" spans="1:20" ht="63.35" x14ac:dyDescent="0.5">
      <c r="A9" s="24" t="s">
        <v>132</v>
      </c>
      <c r="B9" s="24" t="s">
        <v>9</v>
      </c>
      <c r="C9" s="2" t="s">
        <v>136</v>
      </c>
      <c r="D9" s="2" t="s">
        <v>139</v>
      </c>
      <c r="E9" s="109"/>
      <c r="F9" s="109">
        <v>120</v>
      </c>
      <c r="G9" s="134">
        <v>102</v>
      </c>
      <c r="H9" s="134"/>
      <c r="I9" s="139">
        <v>88</v>
      </c>
      <c r="J9" s="117"/>
      <c r="K9" s="134"/>
      <c r="L9" s="114">
        <v>87.32</v>
      </c>
      <c r="M9" s="51">
        <f t="shared" si="0"/>
        <v>4</v>
      </c>
      <c r="N9" s="52">
        <f t="shared" si="1"/>
        <v>0.15454842722754672</v>
      </c>
      <c r="O9" s="154">
        <f t="shared" si="2"/>
        <v>99.33</v>
      </c>
      <c r="P9" s="41">
        <v>86.21</v>
      </c>
      <c r="Q9" s="41">
        <v>89.992500000000007</v>
      </c>
      <c r="R9" s="8">
        <v>100.33</v>
      </c>
      <c r="S9" s="73">
        <v>92.03</v>
      </c>
      <c r="T9" s="31">
        <f t="shared" si="3"/>
        <v>99.33</v>
      </c>
    </row>
    <row r="10" spans="1:20" ht="63.35" x14ac:dyDescent="0.5">
      <c r="A10" s="24" t="s">
        <v>132</v>
      </c>
      <c r="B10" s="57" t="s">
        <v>9</v>
      </c>
      <c r="C10" s="23" t="s">
        <v>136</v>
      </c>
      <c r="D10" s="2" t="s">
        <v>141</v>
      </c>
      <c r="E10" s="109"/>
      <c r="F10" s="109"/>
      <c r="G10" s="134">
        <v>102</v>
      </c>
      <c r="H10" s="134"/>
      <c r="I10" s="139">
        <v>88</v>
      </c>
      <c r="J10" s="117"/>
      <c r="K10" s="134">
        <v>117</v>
      </c>
      <c r="L10" s="114"/>
      <c r="M10" s="51">
        <f t="shared" si="0"/>
        <v>3</v>
      </c>
      <c r="N10" s="52">
        <f t="shared" si="1"/>
        <v>0.14172188871535585</v>
      </c>
      <c r="O10" s="154">
        <f t="shared" si="2"/>
        <v>102.33333333333333</v>
      </c>
      <c r="P10" s="41">
        <v>85.91</v>
      </c>
      <c r="Q10" s="41">
        <v>86.992500000000007</v>
      </c>
      <c r="R10" s="8">
        <v>96.372500000000002</v>
      </c>
      <c r="S10" s="73">
        <v>93.78</v>
      </c>
      <c r="T10" s="31">
        <f t="shared" si="3"/>
        <v>102.33333333333333</v>
      </c>
    </row>
    <row r="11" spans="1:20" x14ac:dyDescent="0.5">
      <c r="A11" s="39"/>
      <c r="B11" s="39"/>
      <c r="C11" s="39"/>
      <c r="D11" s="39"/>
      <c r="J11" s="85"/>
    </row>
    <row r="12" spans="1:20" x14ac:dyDescent="0.5">
      <c r="A12" s="39"/>
      <c r="B12" s="39"/>
      <c r="C12" s="39"/>
      <c r="D12" s="39"/>
    </row>
    <row r="13" spans="1:20" x14ac:dyDescent="0.5">
      <c r="A13" s="39"/>
      <c r="B13" s="39"/>
      <c r="C13" s="39"/>
      <c r="D13" s="39"/>
    </row>
    <row r="14" spans="1:20" ht="13" x14ac:dyDescent="0.5">
      <c r="D14" s="56"/>
    </row>
    <row r="15" spans="1:20" ht="13" x14ac:dyDescent="0.5">
      <c r="D15" s="56"/>
    </row>
  </sheetData>
  <mergeCells count="11">
    <mergeCell ref="A1:T1"/>
    <mergeCell ref="T3:T4"/>
    <mergeCell ref="A3:A4"/>
    <mergeCell ref="B3:B4"/>
    <mergeCell ref="C3:C4"/>
    <mergeCell ref="D3:D4"/>
    <mergeCell ref="E3:L3"/>
    <mergeCell ref="M3:M4"/>
    <mergeCell ref="N3:N4"/>
    <mergeCell ref="O3:O4"/>
    <mergeCell ref="P3:S3"/>
  </mergeCells>
  <conditionalFormatting sqref="P5:T10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zoomScale="85" zoomScaleNormal="85" workbookViewId="0">
      <selection activeCell="T6" sqref="T6"/>
    </sheetView>
  </sheetViews>
  <sheetFormatPr defaultColWidth="9.1171875" defaultRowHeight="12.7" x14ac:dyDescent="0.5"/>
  <cols>
    <col min="1" max="1" width="15.1171875" style="33" customWidth="1"/>
    <col min="2" max="2" width="9.1171875" style="33"/>
    <col min="3" max="3" width="24.87890625" style="33" customWidth="1"/>
    <col min="4" max="4" width="19" style="33" customWidth="1"/>
    <col min="5" max="10" width="10.87890625" style="33" customWidth="1"/>
    <col min="11" max="11" width="10.87890625" style="85" customWidth="1"/>
    <col min="12" max="13" width="9.1171875" style="33"/>
    <col min="14" max="14" width="14.5859375" style="33" customWidth="1"/>
    <col min="15" max="18" width="10.5859375" style="39" customWidth="1"/>
    <col min="19" max="19" width="15.5859375" style="39" customWidth="1"/>
    <col min="20" max="16384" width="9.1171875" style="33"/>
  </cols>
  <sheetData>
    <row r="1" spans="1:19" x14ac:dyDescent="0.5">
      <c r="A1" s="183" t="s">
        <v>372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3" spans="1:19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/>
      <c r="L3" s="175" t="s">
        <v>4</v>
      </c>
      <c r="M3" s="175" t="s">
        <v>5</v>
      </c>
      <c r="N3" s="182" t="s">
        <v>354</v>
      </c>
      <c r="O3" s="178" t="s">
        <v>10</v>
      </c>
      <c r="P3" s="179"/>
      <c r="Q3" s="179"/>
      <c r="R3" s="180"/>
      <c r="S3" s="175" t="s">
        <v>362</v>
      </c>
    </row>
    <row r="4" spans="1:19" s="95" customFormat="1" ht="63.35" x14ac:dyDescent="0.5">
      <c r="A4" s="175"/>
      <c r="B4" s="175"/>
      <c r="C4" s="175"/>
      <c r="D4" s="175"/>
      <c r="E4" s="108" t="s">
        <v>352</v>
      </c>
      <c r="F4" s="111" t="s">
        <v>403</v>
      </c>
      <c r="G4" s="136" t="s">
        <v>390</v>
      </c>
      <c r="H4" s="116" t="s">
        <v>401</v>
      </c>
      <c r="I4" s="116" t="s">
        <v>350</v>
      </c>
      <c r="J4" s="116" t="s">
        <v>418</v>
      </c>
      <c r="K4" s="115" t="s">
        <v>405</v>
      </c>
      <c r="L4" s="175"/>
      <c r="M4" s="175"/>
      <c r="N4" s="182"/>
      <c r="O4" s="92" t="s">
        <v>11</v>
      </c>
      <c r="P4" s="14" t="s">
        <v>12</v>
      </c>
      <c r="Q4" s="14" t="s">
        <v>13</v>
      </c>
      <c r="R4" s="14" t="s">
        <v>356</v>
      </c>
      <c r="S4" s="175"/>
    </row>
    <row r="5" spans="1:19" s="39" customFormat="1" ht="50.7" x14ac:dyDescent="0.5">
      <c r="A5" s="2" t="s">
        <v>152</v>
      </c>
      <c r="B5" s="2" t="s">
        <v>9</v>
      </c>
      <c r="C5" s="2" t="s">
        <v>153</v>
      </c>
      <c r="D5" s="2" t="s">
        <v>154</v>
      </c>
      <c r="E5" s="109">
        <v>298</v>
      </c>
      <c r="F5" s="109">
        <v>220</v>
      </c>
      <c r="G5" s="134">
        <v>300</v>
      </c>
      <c r="H5" s="138"/>
      <c r="I5" s="134">
        <v>260</v>
      </c>
      <c r="J5" s="134">
        <v>299.60000000000002</v>
      </c>
      <c r="K5" s="114">
        <v>294.3</v>
      </c>
      <c r="L5" s="51">
        <f>COUNT(E5:K5)</f>
        <v>6</v>
      </c>
      <c r="M5" s="52">
        <f>STDEVA(E5:K5)/(SUM(E5:K5)/COUNTIF(E5:K5,"&gt;0"))</f>
        <v>0.11685953112064684</v>
      </c>
      <c r="N5" s="154">
        <f>1/L5*(SUM(E5:K5))</f>
        <v>278.64999999999998</v>
      </c>
      <c r="O5" s="7">
        <v>271.45</v>
      </c>
      <c r="P5" s="7">
        <v>265.9375</v>
      </c>
      <c r="Q5" s="8">
        <v>262</v>
      </c>
      <c r="R5" s="72">
        <v>255.94</v>
      </c>
      <c r="S5" s="31">
        <f>N5</f>
        <v>278.64999999999998</v>
      </c>
    </row>
    <row r="6" spans="1:19" ht="50.7" x14ac:dyDescent="0.5">
      <c r="A6" s="2" t="s">
        <v>152</v>
      </c>
      <c r="B6" s="2" t="s">
        <v>9</v>
      </c>
      <c r="C6" s="2" t="s">
        <v>153</v>
      </c>
      <c r="D6" s="2" t="s">
        <v>155</v>
      </c>
      <c r="E6" s="109"/>
      <c r="F6" s="109"/>
      <c r="G6" s="134">
        <v>300</v>
      </c>
      <c r="H6" s="139">
        <v>270</v>
      </c>
      <c r="I6" s="134">
        <v>250</v>
      </c>
      <c r="J6" s="134">
        <v>223</v>
      </c>
      <c r="K6" s="114"/>
      <c r="L6" s="51">
        <f>COUNT(E6:K6)</f>
        <v>4</v>
      </c>
      <c r="M6" s="52">
        <f>STDEVA(E6:K6)/(SUM(E6:K6)/COUNTIF(E6:K6,"&gt;0"))</f>
        <v>0.12460111973485781</v>
      </c>
      <c r="N6" s="154">
        <f>1/L6*(SUM(E6:K6))</f>
        <v>260.75</v>
      </c>
      <c r="O6" s="7">
        <v>285.45</v>
      </c>
      <c r="P6" s="7">
        <v>287.60500000000002</v>
      </c>
      <c r="Q6" s="8">
        <v>270</v>
      </c>
      <c r="R6" s="73">
        <v>265.44</v>
      </c>
      <c r="S6" s="31">
        <f>N6</f>
        <v>260.75</v>
      </c>
    </row>
    <row r="7" spans="1:19" ht="12.7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86"/>
      <c r="L7" s="39"/>
      <c r="M7" s="39"/>
      <c r="N7" s="39"/>
    </row>
    <row r="8" spans="1:19" ht="12.75" x14ac:dyDescent="0.25">
      <c r="A8" s="39"/>
      <c r="B8" s="39"/>
      <c r="C8" s="39"/>
      <c r="D8" s="39"/>
    </row>
    <row r="9" spans="1:19" ht="12.75" x14ac:dyDescent="0.25">
      <c r="A9" s="39"/>
      <c r="B9" s="39"/>
      <c r="C9" s="39"/>
      <c r="D9" s="39"/>
    </row>
  </sheetData>
  <mergeCells count="11">
    <mergeCell ref="A1:S1"/>
    <mergeCell ref="S3:S4"/>
    <mergeCell ref="A3:A4"/>
    <mergeCell ref="B3:B4"/>
    <mergeCell ref="C3:C4"/>
    <mergeCell ref="D3:D4"/>
    <mergeCell ref="E3:K3"/>
    <mergeCell ref="L3:L4"/>
    <mergeCell ref="M3:M4"/>
    <mergeCell ref="N3:N4"/>
    <mergeCell ref="O3:R3"/>
  </mergeCells>
  <conditionalFormatting sqref="O5:S6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zoomScaleNormal="100" workbookViewId="0">
      <selection activeCell="R6" sqref="R6"/>
    </sheetView>
  </sheetViews>
  <sheetFormatPr defaultColWidth="9.1171875" defaultRowHeight="12.7" x14ac:dyDescent="0.5"/>
  <cols>
    <col min="1" max="1" width="15.1171875" style="33" customWidth="1"/>
    <col min="2" max="2" width="9.1171875" style="33"/>
    <col min="3" max="3" width="26.5859375" style="33" customWidth="1"/>
    <col min="4" max="4" width="13.5859375" style="33" customWidth="1"/>
    <col min="5" max="8" width="10.703125" style="33" customWidth="1"/>
    <col min="9" max="9" width="10.703125" style="85" customWidth="1"/>
    <col min="10" max="10" width="11" style="33" customWidth="1"/>
    <col min="11" max="11" width="9.1171875" style="33"/>
    <col min="12" max="12" width="11" style="33" customWidth="1"/>
    <col min="13" max="16" width="9.29296875" style="39" customWidth="1"/>
    <col min="17" max="17" width="15.5859375" style="39" customWidth="1"/>
    <col min="18" max="16384" width="9.1171875" style="33"/>
  </cols>
  <sheetData>
    <row r="1" spans="1:17" x14ac:dyDescent="0.5">
      <c r="A1" s="183" t="s">
        <v>373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3" spans="1:17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/>
      <c r="F3" s="175"/>
      <c r="G3" s="175"/>
      <c r="H3" s="175"/>
      <c r="I3" s="175"/>
      <c r="J3" s="175" t="s">
        <v>4</v>
      </c>
      <c r="K3" s="175" t="s">
        <v>5</v>
      </c>
      <c r="L3" s="182" t="s">
        <v>355</v>
      </c>
      <c r="M3" s="178" t="s">
        <v>10</v>
      </c>
      <c r="N3" s="179"/>
      <c r="O3" s="179"/>
      <c r="P3" s="180"/>
      <c r="Q3" s="175" t="s">
        <v>362</v>
      </c>
    </row>
    <row r="4" spans="1:17" s="95" customFormat="1" ht="53.25" customHeight="1" x14ac:dyDescent="0.5">
      <c r="A4" s="175"/>
      <c r="B4" s="175"/>
      <c r="C4" s="175"/>
      <c r="D4" s="175"/>
      <c r="E4" s="111" t="s">
        <v>403</v>
      </c>
      <c r="F4" s="136" t="s">
        <v>390</v>
      </c>
      <c r="G4" s="116" t="s">
        <v>401</v>
      </c>
      <c r="H4" s="116" t="s">
        <v>350</v>
      </c>
      <c r="I4" s="115" t="s">
        <v>429</v>
      </c>
      <c r="J4" s="175"/>
      <c r="K4" s="175"/>
      <c r="L4" s="182"/>
      <c r="M4" s="92" t="s">
        <v>11</v>
      </c>
      <c r="N4" s="14" t="s">
        <v>12</v>
      </c>
      <c r="O4" s="14" t="s">
        <v>13</v>
      </c>
      <c r="P4" s="14" t="s">
        <v>356</v>
      </c>
      <c r="Q4" s="175"/>
    </row>
    <row r="5" spans="1:17" ht="76.5" customHeight="1" x14ac:dyDescent="0.5">
      <c r="A5" s="2" t="s">
        <v>156</v>
      </c>
      <c r="B5" s="23" t="s">
        <v>9</v>
      </c>
      <c r="C5" s="23" t="s">
        <v>157</v>
      </c>
      <c r="D5" s="27" t="s">
        <v>158</v>
      </c>
      <c r="E5" s="109">
        <v>380</v>
      </c>
      <c r="F5" s="134">
        <v>370</v>
      </c>
      <c r="G5" s="138">
        <v>360</v>
      </c>
      <c r="H5" s="134">
        <v>370</v>
      </c>
      <c r="I5" s="114">
        <v>375.9</v>
      </c>
      <c r="J5" s="51">
        <f>COUNT(E5:I5)</f>
        <v>5</v>
      </c>
      <c r="K5" s="52">
        <f>STDEVA(E5:I5)/(SUM(E5:I5)/COUNTIF(E5:I5,"&gt;0"))</f>
        <v>2.0333308379269374E-2</v>
      </c>
      <c r="L5" s="154">
        <f>1/J5*(SUM(E5:I5))</f>
        <v>371.18000000000006</v>
      </c>
      <c r="M5" s="9">
        <v>342.66</v>
      </c>
      <c r="N5" s="9">
        <v>329.20000000000005</v>
      </c>
      <c r="O5" s="8">
        <v>335</v>
      </c>
      <c r="P5" s="72">
        <v>337.5</v>
      </c>
      <c r="Q5" s="31">
        <f>L5</f>
        <v>371.18000000000006</v>
      </c>
    </row>
    <row r="6" spans="1:17" ht="76.5" customHeight="1" x14ac:dyDescent="0.5">
      <c r="A6" s="2" t="s">
        <v>156</v>
      </c>
      <c r="B6" s="2" t="s">
        <v>9</v>
      </c>
      <c r="C6" s="2" t="s">
        <v>157</v>
      </c>
      <c r="D6" s="2" t="s">
        <v>159</v>
      </c>
      <c r="E6" s="109">
        <v>410</v>
      </c>
      <c r="F6" s="134">
        <v>380</v>
      </c>
      <c r="G6" s="139">
        <v>380</v>
      </c>
      <c r="H6" s="134">
        <v>390</v>
      </c>
      <c r="I6" s="114">
        <v>400.17</v>
      </c>
      <c r="J6" s="51">
        <f>COUNT(E6:I6)</f>
        <v>5</v>
      </c>
      <c r="K6" s="52">
        <f>STDEVA(E6:I6)/(SUM(E6:I6)/COUNTIF(E6:I6,"&gt;0"))</f>
        <v>3.3325366688268958E-2</v>
      </c>
      <c r="L6" s="154">
        <f>1/J6*(SUM(E6:I6))</f>
        <v>392.03400000000005</v>
      </c>
      <c r="M6" s="9">
        <v>334.66</v>
      </c>
      <c r="N6" s="9">
        <v>326.82166666666666</v>
      </c>
      <c r="O6" s="8">
        <v>341.6</v>
      </c>
      <c r="P6" s="73">
        <v>362.27</v>
      </c>
      <c r="Q6" s="31">
        <f>L6</f>
        <v>392.03400000000005</v>
      </c>
    </row>
    <row r="7" spans="1:17" ht="12.75" x14ac:dyDescent="0.25">
      <c r="A7" s="39"/>
      <c r="B7" s="39"/>
      <c r="C7" s="39"/>
      <c r="D7" s="39"/>
    </row>
    <row r="8" spans="1:17" ht="12.75" x14ac:dyDescent="0.25">
      <c r="A8" s="39"/>
      <c r="B8" s="39"/>
      <c r="C8" s="39"/>
      <c r="D8" s="39"/>
    </row>
    <row r="9" spans="1:17" ht="12.75" x14ac:dyDescent="0.25">
      <c r="A9" s="39"/>
      <c r="B9" s="39"/>
      <c r="C9" s="39"/>
      <c r="D9" s="39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6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zoomScale="85" zoomScaleNormal="85" workbookViewId="0">
      <selection activeCell="S6" sqref="S6"/>
    </sheetView>
  </sheetViews>
  <sheetFormatPr defaultColWidth="9.1171875" defaultRowHeight="12.7" x14ac:dyDescent="0.5"/>
  <cols>
    <col min="1" max="1" width="15.1171875" style="33" customWidth="1"/>
    <col min="2" max="2" width="9.1171875" style="33"/>
    <col min="3" max="3" width="26.5859375" style="33" customWidth="1"/>
    <col min="4" max="4" width="16.1171875" style="33" customWidth="1"/>
    <col min="5" max="9" width="10.87890625" style="33" customWidth="1"/>
    <col min="10" max="10" width="10.87890625" style="85" customWidth="1"/>
    <col min="11" max="12" width="9.1171875" style="33"/>
    <col min="13" max="13" width="10" style="33" customWidth="1"/>
    <col min="14" max="17" width="10.5859375" style="39" customWidth="1"/>
    <col min="18" max="18" width="15.5859375" style="39" customWidth="1"/>
    <col min="19" max="16384" width="9.1171875" style="33"/>
  </cols>
  <sheetData>
    <row r="1" spans="1:18" x14ac:dyDescent="0.5">
      <c r="A1" s="183" t="s">
        <v>374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3" spans="1:18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 t="s">
        <v>4</v>
      </c>
      <c r="L3" s="175" t="s">
        <v>5</v>
      </c>
      <c r="M3" s="182" t="s">
        <v>355</v>
      </c>
      <c r="N3" s="178" t="s">
        <v>10</v>
      </c>
      <c r="O3" s="179"/>
      <c r="P3" s="179"/>
      <c r="Q3" s="180"/>
      <c r="R3" s="175" t="s">
        <v>362</v>
      </c>
    </row>
    <row r="4" spans="1:18" s="95" customFormat="1" ht="50.7" x14ac:dyDescent="0.5">
      <c r="A4" s="175"/>
      <c r="B4" s="175"/>
      <c r="C4" s="175"/>
      <c r="D4" s="175"/>
      <c r="E4" s="108" t="s">
        <v>403</v>
      </c>
      <c r="F4" s="136" t="s">
        <v>390</v>
      </c>
      <c r="G4" s="116" t="s">
        <v>401</v>
      </c>
      <c r="H4" s="116" t="s">
        <v>350</v>
      </c>
      <c r="I4" s="116" t="s">
        <v>417</v>
      </c>
      <c r="J4" s="115" t="s">
        <v>406</v>
      </c>
      <c r="K4" s="175"/>
      <c r="L4" s="175"/>
      <c r="M4" s="182"/>
      <c r="N4" s="92" t="s">
        <v>11</v>
      </c>
      <c r="O4" s="14" t="s">
        <v>12</v>
      </c>
      <c r="P4" s="14" t="s">
        <v>13</v>
      </c>
      <c r="Q4" s="14" t="s">
        <v>356</v>
      </c>
      <c r="R4" s="175"/>
    </row>
    <row r="5" spans="1:18" ht="88.7" x14ac:dyDescent="0.5">
      <c r="A5" s="15" t="s">
        <v>160</v>
      </c>
      <c r="B5" s="15" t="s">
        <v>9</v>
      </c>
      <c r="C5" s="15" t="s">
        <v>163</v>
      </c>
      <c r="D5" s="2" t="s">
        <v>161</v>
      </c>
      <c r="E5" s="109">
        <v>750</v>
      </c>
      <c r="F5" s="134">
        <v>820</v>
      </c>
      <c r="G5" s="134">
        <v>800</v>
      </c>
      <c r="H5" s="138">
        <v>750</v>
      </c>
      <c r="I5" s="134">
        <v>718</v>
      </c>
      <c r="J5" s="114">
        <v>889.87</v>
      </c>
      <c r="K5" s="51">
        <f>COUNT(E5:J5)</f>
        <v>6</v>
      </c>
      <c r="L5" s="52">
        <f>STDEVA(E5:J5)/(SUM(E5:J5)/COUNTIF(E5:J5,"&gt;0"))</f>
        <v>7.8914334192593749E-2</v>
      </c>
      <c r="M5" s="154">
        <f>1/K5*(SUM(E5:J5))</f>
        <v>787.97833333333324</v>
      </c>
      <c r="N5" s="9">
        <v>753.52</v>
      </c>
      <c r="O5" s="9">
        <v>763.596</v>
      </c>
      <c r="P5" s="8">
        <v>765.98333333333323</v>
      </c>
      <c r="Q5" s="72">
        <v>775.81</v>
      </c>
      <c r="R5" s="31">
        <f>M5</f>
        <v>787.97833333333324</v>
      </c>
    </row>
    <row r="6" spans="1:18" ht="88.7" x14ac:dyDescent="0.5">
      <c r="A6" s="15" t="s">
        <v>160</v>
      </c>
      <c r="B6" s="16" t="s">
        <v>9</v>
      </c>
      <c r="C6" s="16" t="s">
        <v>164</v>
      </c>
      <c r="D6" s="23" t="s">
        <v>162</v>
      </c>
      <c r="E6" s="109">
        <v>860</v>
      </c>
      <c r="F6" s="134">
        <v>790</v>
      </c>
      <c r="G6" s="134">
        <v>650</v>
      </c>
      <c r="H6" s="139">
        <v>700</v>
      </c>
      <c r="I6" s="134">
        <v>695.9</v>
      </c>
      <c r="J6" s="114"/>
      <c r="K6" s="51">
        <f>COUNT(E6:J6)</f>
        <v>5</v>
      </c>
      <c r="L6" s="52">
        <f>STDEVA(E6:J6)/(SUM(E6:J6)/COUNTIF(E6:J6,"&gt;0"))</f>
        <v>0.11427672822778613</v>
      </c>
      <c r="M6" s="154">
        <f>1/K6*(SUM(E6:J6))</f>
        <v>739.18000000000006</v>
      </c>
      <c r="N6" s="9">
        <v>741.52</v>
      </c>
      <c r="O6" s="9">
        <v>731.25</v>
      </c>
      <c r="P6" s="8">
        <v>737.5</v>
      </c>
      <c r="Q6" s="73">
        <v>743.43</v>
      </c>
      <c r="R6" s="31">
        <f>M6</f>
        <v>739.18000000000006</v>
      </c>
    </row>
    <row r="7" spans="1:18" ht="12.75" x14ac:dyDescent="0.25">
      <c r="A7" s="39"/>
      <c r="B7" s="39"/>
      <c r="C7" s="39"/>
      <c r="D7" s="39"/>
    </row>
    <row r="8" spans="1:18" ht="12.75" x14ac:dyDescent="0.25">
      <c r="A8" s="39"/>
      <c r="B8" s="39"/>
      <c r="C8" s="39"/>
      <c r="D8" s="39"/>
    </row>
    <row r="9" spans="1:18" ht="12.75" x14ac:dyDescent="0.25">
      <c r="A9" s="39"/>
      <c r="B9" s="39"/>
      <c r="C9" s="39"/>
      <c r="D9" s="39"/>
    </row>
  </sheetData>
  <mergeCells count="11">
    <mergeCell ref="A1:R1"/>
    <mergeCell ref="R3:R4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6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workbookViewId="0">
      <selection activeCell="R5" sqref="R5"/>
    </sheetView>
  </sheetViews>
  <sheetFormatPr defaultColWidth="9.1171875" defaultRowHeight="12.7" x14ac:dyDescent="0.5"/>
  <cols>
    <col min="1" max="1" width="15.1171875" style="33" customWidth="1"/>
    <col min="2" max="2" width="9.1171875" style="33"/>
    <col min="3" max="3" width="26.5859375" style="33" customWidth="1"/>
    <col min="4" max="4" width="13.703125" style="33" customWidth="1"/>
    <col min="5" max="8" width="10.703125" style="33" customWidth="1"/>
    <col min="9" max="9" width="10.703125" style="85" customWidth="1"/>
    <col min="10" max="11" width="9.1171875" style="33"/>
    <col min="12" max="12" width="11.87890625" style="33" customWidth="1"/>
    <col min="13" max="16" width="10.1171875" style="39" customWidth="1"/>
    <col min="17" max="17" width="15.5859375" style="39" customWidth="1"/>
    <col min="18" max="16384" width="9.1171875" style="33"/>
  </cols>
  <sheetData>
    <row r="1" spans="1:17" x14ac:dyDescent="0.5">
      <c r="A1" s="183" t="s">
        <v>375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3" spans="1:17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 t="s">
        <v>4</v>
      </c>
      <c r="K3" s="175" t="s">
        <v>5</v>
      </c>
      <c r="L3" s="182" t="s">
        <v>354</v>
      </c>
      <c r="M3" s="178" t="s">
        <v>10</v>
      </c>
      <c r="N3" s="179"/>
      <c r="O3" s="179"/>
      <c r="P3" s="180"/>
      <c r="Q3" s="175" t="s">
        <v>360</v>
      </c>
    </row>
    <row r="4" spans="1:17" s="95" customFormat="1" ht="38.25" customHeight="1" x14ac:dyDescent="0.5">
      <c r="A4" s="175"/>
      <c r="B4" s="175"/>
      <c r="C4" s="175"/>
      <c r="D4" s="175"/>
      <c r="E4" s="116" t="s">
        <v>350</v>
      </c>
      <c r="F4" s="116" t="s">
        <v>390</v>
      </c>
      <c r="G4" s="116" t="s">
        <v>401</v>
      </c>
      <c r="H4" s="116" t="s">
        <v>417</v>
      </c>
      <c r="I4" s="115" t="s">
        <v>406</v>
      </c>
      <c r="J4" s="175"/>
      <c r="K4" s="175"/>
      <c r="L4" s="182"/>
      <c r="M4" s="92" t="s">
        <v>11</v>
      </c>
      <c r="N4" s="14" t="s">
        <v>12</v>
      </c>
      <c r="O4" s="14" t="s">
        <v>13</v>
      </c>
      <c r="P4" s="14" t="s">
        <v>356</v>
      </c>
      <c r="Q4" s="175"/>
    </row>
    <row r="5" spans="1:17" ht="122.25" customHeight="1" x14ac:dyDescent="0.5">
      <c r="A5" s="93" t="s">
        <v>165</v>
      </c>
      <c r="B5" s="58" t="s">
        <v>9</v>
      </c>
      <c r="C5" s="28" t="s">
        <v>166</v>
      </c>
      <c r="D5" s="28" t="s">
        <v>158</v>
      </c>
      <c r="E5" s="134">
        <v>680</v>
      </c>
      <c r="F5" s="138">
        <v>680</v>
      </c>
      <c r="G5" s="134">
        <v>600</v>
      </c>
      <c r="H5" s="134">
        <v>680</v>
      </c>
      <c r="I5" s="114">
        <v>658.98</v>
      </c>
      <c r="J5" s="51">
        <f>COUNT(E5:I5)</f>
        <v>5</v>
      </c>
      <c r="K5" s="52">
        <f>STDEVA(E5:I5)/(SUM(E5:I5)/COUNTIF(E5:I5,"&gt;0"))</f>
        <v>5.2507167969028004E-2</v>
      </c>
      <c r="L5" s="154">
        <f>1/J5*(SUM(E5:I5))</f>
        <v>659.79600000000005</v>
      </c>
      <c r="M5" s="9">
        <v>629.9</v>
      </c>
      <c r="N5" s="9">
        <v>628.87</v>
      </c>
      <c r="O5" s="8">
        <v>635.22500000000002</v>
      </c>
      <c r="P5" s="72">
        <v>676.43</v>
      </c>
      <c r="Q5" s="31">
        <f>L5</f>
        <v>659.79600000000005</v>
      </c>
    </row>
    <row r="6" spans="1:17" ht="12.75" x14ac:dyDescent="0.25">
      <c r="A6" s="39"/>
      <c r="B6" s="39"/>
      <c r="C6" s="39"/>
      <c r="D6" s="39"/>
    </row>
    <row r="7" spans="1:17" ht="12.75" x14ac:dyDescent="0.25">
      <c r="A7" s="39"/>
      <c r="B7" s="39"/>
      <c r="C7" s="39"/>
      <c r="D7" s="39"/>
    </row>
    <row r="8" spans="1:17" ht="12.75" x14ac:dyDescent="0.25">
      <c r="A8" s="39"/>
      <c r="B8" s="39"/>
      <c r="C8" s="39"/>
      <c r="D8" s="39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5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zoomScale="85" zoomScaleNormal="85" workbookViewId="0">
      <selection activeCell="T11" sqref="T11"/>
    </sheetView>
  </sheetViews>
  <sheetFormatPr defaultColWidth="9.1171875" defaultRowHeight="12.7" x14ac:dyDescent="0.5"/>
  <cols>
    <col min="1" max="1" width="18" style="38" customWidth="1"/>
    <col min="2" max="2" width="9.1171875" style="38"/>
    <col min="3" max="3" width="25.5859375" style="38" customWidth="1"/>
    <col min="4" max="4" width="20.29296875" style="38" customWidth="1"/>
    <col min="5" max="10" width="10.87890625" style="38" customWidth="1"/>
    <col min="11" max="11" width="10.87890625" style="84" customWidth="1"/>
    <col min="12" max="13" width="9.1171875" style="38"/>
    <col min="14" max="14" width="14.5859375" style="38" customWidth="1"/>
    <col min="15" max="18" width="10.87890625" style="37" customWidth="1"/>
    <col min="19" max="19" width="15.5859375" style="37" customWidth="1"/>
    <col min="20" max="16384" width="9.1171875" style="38"/>
  </cols>
  <sheetData>
    <row r="1" spans="1:19" x14ac:dyDescent="0.5">
      <c r="A1" s="183" t="s">
        <v>376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3" spans="1:19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/>
      <c r="L3" s="175" t="s">
        <v>4</v>
      </c>
      <c r="M3" s="175" t="s">
        <v>5</v>
      </c>
      <c r="N3" s="182" t="s">
        <v>355</v>
      </c>
      <c r="O3" s="178" t="s">
        <v>10</v>
      </c>
      <c r="P3" s="179"/>
      <c r="Q3" s="179"/>
      <c r="R3" s="180"/>
      <c r="S3" s="175" t="s">
        <v>360</v>
      </c>
    </row>
    <row r="4" spans="1:19" s="95" customFormat="1" ht="50.7" x14ac:dyDescent="0.5">
      <c r="A4" s="175"/>
      <c r="B4" s="175"/>
      <c r="C4" s="175"/>
      <c r="D4" s="175"/>
      <c r="E4" s="116" t="s">
        <v>390</v>
      </c>
      <c r="F4" s="116" t="s">
        <v>387</v>
      </c>
      <c r="G4" s="116" t="s">
        <v>401</v>
      </c>
      <c r="H4" s="136" t="s">
        <v>350</v>
      </c>
      <c r="I4" s="136" t="s">
        <v>417</v>
      </c>
      <c r="J4" s="136" t="s">
        <v>418</v>
      </c>
      <c r="K4" s="115" t="s">
        <v>430</v>
      </c>
      <c r="L4" s="175"/>
      <c r="M4" s="175"/>
      <c r="N4" s="182"/>
      <c r="O4" s="92" t="s">
        <v>11</v>
      </c>
      <c r="P4" s="14" t="s">
        <v>12</v>
      </c>
      <c r="Q4" s="14" t="s">
        <v>13</v>
      </c>
      <c r="R4" s="14" t="s">
        <v>356</v>
      </c>
      <c r="S4" s="175"/>
    </row>
    <row r="5" spans="1:19" ht="50.7" x14ac:dyDescent="0.5">
      <c r="A5" s="15" t="s">
        <v>167</v>
      </c>
      <c r="B5" s="15" t="s">
        <v>9</v>
      </c>
      <c r="C5" s="15" t="s">
        <v>176</v>
      </c>
      <c r="D5" s="15" t="s">
        <v>168</v>
      </c>
      <c r="E5" s="138">
        <v>175</v>
      </c>
      <c r="F5" s="134">
        <v>180</v>
      </c>
      <c r="G5" s="134">
        <v>170</v>
      </c>
      <c r="H5" s="134">
        <v>190</v>
      </c>
      <c r="I5" s="134"/>
      <c r="J5" s="134"/>
      <c r="K5" s="114"/>
      <c r="L5" s="51">
        <f t="shared" ref="L5:L11" si="0">COUNT(E5:K5)</f>
        <v>4</v>
      </c>
      <c r="M5" s="52">
        <f t="shared" ref="M5:M11" si="1">STDEVA(E5:K5)/(SUM(E5:K5)/COUNTIF(E5:K5,"&gt;0"))</f>
        <v>4.7771332242235891E-2</v>
      </c>
      <c r="N5" s="154">
        <f t="shared" ref="N5:N11" si="2">1/L5*(SUM(E5:K5))</f>
        <v>178.75</v>
      </c>
      <c r="O5" s="9">
        <v>171.33</v>
      </c>
      <c r="P5" s="9">
        <v>176.53800000000001</v>
      </c>
      <c r="Q5" s="8">
        <v>175</v>
      </c>
      <c r="R5" s="72">
        <v>178.33</v>
      </c>
      <c r="S5" s="31">
        <f>N5</f>
        <v>178.75</v>
      </c>
    </row>
    <row r="6" spans="1:19" ht="50.7" x14ac:dyDescent="0.5">
      <c r="A6" s="15" t="s">
        <v>169</v>
      </c>
      <c r="B6" s="15" t="s">
        <v>9</v>
      </c>
      <c r="C6" s="15" t="s">
        <v>177</v>
      </c>
      <c r="D6" s="15" t="s">
        <v>168</v>
      </c>
      <c r="E6" s="139">
        <v>310</v>
      </c>
      <c r="F6" s="134">
        <v>330</v>
      </c>
      <c r="G6" s="134">
        <v>320</v>
      </c>
      <c r="H6" s="134">
        <v>280</v>
      </c>
      <c r="I6" s="134"/>
      <c r="J6" s="134"/>
      <c r="K6" s="114">
        <v>314.16000000000003</v>
      </c>
      <c r="L6" s="51">
        <f t="shared" si="0"/>
        <v>5</v>
      </c>
      <c r="M6" s="52">
        <f t="shared" si="1"/>
        <v>6.0484640235679427E-2</v>
      </c>
      <c r="N6" s="154">
        <f t="shared" si="2"/>
        <v>310.83200000000005</v>
      </c>
      <c r="O6" s="9">
        <v>293.94</v>
      </c>
      <c r="P6" s="9">
        <v>300</v>
      </c>
      <c r="Q6" s="8">
        <v>303.33333333333331</v>
      </c>
      <c r="R6" s="73">
        <v>310.06</v>
      </c>
      <c r="S6" s="31">
        <f t="shared" ref="S6:S11" si="3">N6</f>
        <v>310.83200000000005</v>
      </c>
    </row>
    <row r="7" spans="1:19" ht="50.7" x14ac:dyDescent="0.5">
      <c r="A7" s="15" t="s">
        <v>170</v>
      </c>
      <c r="B7" s="15" t="s">
        <v>9</v>
      </c>
      <c r="C7" s="15" t="s">
        <v>178</v>
      </c>
      <c r="D7" s="15" t="s">
        <v>168</v>
      </c>
      <c r="E7" s="139">
        <v>450</v>
      </c>
      <c r="F7" s="134">
        <v>490</v>
      </c>
      <c r="G7" s="134">
        <v>350</v>
      </c>
      <c r="H7" s="134">
        <v>350</v>
      </c>
      <c r="I7" s="134">
        <v>388</v>
      </c>
      <c r="J7" s="134">
        <v>398.99</v>
      </c>
      <c r="K7" s="114"/>
      <c r="L7" s="51">
        <f t="shared" si="0"/>
        <v>6</v>
      </c>
      <c r="M7" s="52">
        <f t="shared" si="1"/>
        <v>0.13819392669194208</v>
      </c>
      <c r="N7" s="154">
        <f t="shared" si="2"/>
        <v>404.49833333333328</v>
      </c>
      <c r="O7" s="9">
        <v>336.67</v>
      </c>
      <c r="P7" s="9">
        <v>335</v>
      </c>
      <c r="Q7" s="8">
        <v>364.745</v>
      </c>
      <c r="R7" s="73">
        <v>380</v>
      </c>
      <c r="S7" s="31">
        <f t="shared" si="3"/>
        <v>404.49833333333328</v>
      </c>
    </row>
    <row r="8" spans="1:19" ht="50.7" x14ac:dyDescent="0.5">
      <c r="A8" s="15" t="s">
        <v>167</v>
      </c>
      <c r="B8" s="15" t="s">
        <v>9</v>
      </c>
      <c r="C8" s="15" t="s">
        <v>179</v>
      </c>
      <c r="D8" s="15" t="s">
        <v>168</v>
      </c>
      <c r="E8" s="139">
        <v>380</v>
      </c>
      <c r="F8" s="134">
        <v>400</v>
      </c>
      <c r="G8" s="134">
        <v>370</v>
      </c>
      <c r="H8" s="134">
        <v>330</v>
      </c>
      <c r="I8" s="134">
        <v>320.85000000000002</v>
      </c>
      <c r="J8" s="134"/>
      <c r="K8" s="114"/>
      <c r="L8" s="51">
        <f t="shared" si="0"/>
        <v>5</v>
      </c>
      <c r="M8" s="52">
        <f t="shared" si="1"/>
        <v>9.3462008916506217E-2</v>
      </c>
      <c r="N8" s="154">
        <f t="shared" si="2"/>
        <v>360.17</v>
      </c>
      <c r="O8" s="9">
        <v>326.44</v>
      </c>
      <c r="P8" s="9">
        <v>339.08000000000004</v>
      </c>
      <c r="Q8" s="8">
        <v>356.66666666666663</v>
      </c>
      <c r="R8" s="73">
        <v>347.56</v>
      </c>
      <c r="S8" s="31">
        <f t="shared" si="3"/>
        <v>360.17</v>
      </c>
    </row>
    <row r="9" spans="1:19" ht="50.7" x14ac:dyDescent="0.5">
      <c r="A9" s="15" t="s">
        <v>170</v>
      </c>
      <c r="B9" s="16" t="s">
        <v>9</v>
      </c>
      <c r="C9" s="16" t="s">
        <v>180</v>
      </c>
      <c r="D9" s="16" t="s">
        <v>168</v>
      </c>
      <c r="E9" s="139"/>
      <c r="F9" s="134">
        <v>1800</v>
      </c>
      <c r="G9" s="134">
        <v>1300</v>
      </c>
      <c r="H9" s="134">
        <v>850</v>
      </c>
      <c r="I9" s="134">
        <v>1080</v>
      </c>
      <c r="J9" s="134"/>
      <c r="K9" s="114">
        <v>1523.63</v>
      </c>
      <c r="L9" s="51">
        <f t="shared" si="0"/>
        <v>5</v>
      </c>
      <c r="M9" s="52">
        <f t="shared" si="1"/>
        <v>0.28299040633428413</v>
      </c>
      <c r="N9" s="154">
        <f t="shared" si="2"/>
        <v>1310.7260000000001</v>
      </c>
      <c r="O9" s="9">
        <v>1221.3499999999999</v>
      </c>
      <c r="P9" s="9">
        <v>1246.6666666666665</v>
      </c>
      <c r="Q9" s="8">
        <v>1116</v>
      </c>
      <c r="R9" s="73">
        <v>1193.6400000000001</v>
      </c>
      <c r="S9" s="31">
        <f t="shared" si="3"/>
        <v>1310.7260000000001</v>
      </c>
    </row>
    <row r="10" spans="1:19" ht="50.7" x14ac:dyDescent="0.5">
      <c r="A10" s="15" t="s">
        <v>170</v>
      </c>
      <c r="B10" s="16" t="s">
        <v>9</v>
      </c>
      <c r="C10" s="16" t="s">
        <v>181</v>
      </c>
      <c r="D10" s="16" t="s">
        <v>168</v>
      </c>
      <c r="E10" s="141"/>
      <c r="F10" s="141">
        <v>900</v>
      </c>
      <c r="G10" s="141">
        <v>850</v>
      </c>
      <c r="H10" s="134">
        <v>800</v>
      </c>
      <c r="I10" s="134">
        <v>1299</v>
      </c>
      <c r="J10" s="134"/>
      <c r="K10" s="120"/>
      <c r="L10" s="51">
        <f t="shared" si="0"/>
        <v>4</v>
      </c>
      <c r="M10" s="52">
        <f t="shared" si="1"/>
        <v>0.23713355400837027</v>
      </c>
      <c r="N10" s="154">
        <f t="shared" si="2"/>
        <v>962.25</v>
      </c>
      <c r="O10" s="9">
        <v>1288.02</v>
      </c>
      <c r="P10" s="9">
        <v>1143.5</v>
      </c>
      <c r="Q10" s="8">
        <v>1049.3333333333333</v>
      </c>
      <c r="R10" s="73">
        <v>993.64</v>
      </c>
      <c r="S10" s="31">
        <f t="shared" si="3"/>
        <v>962.25</v>
      </c>
    </row>
    <row r="11" spans="1:19" ht="63.35" x14ac:dyDescent="0.5">
      <c r="A11" s="15" t="s">
        <v>175</v>
      </c>
      <c r="B11" s="15" t="s">
        <v>9</v>
      </c>
      <c r="C11" s="15" t="s">
        <v>173</v>
      </c>
      <c r="D11" s="15" t="s">
        <v>174</v>
      </c>
      <c r="E11" s="141"/>
      <c r="F11" s="141"/>
      <c r="G11" s="141">
        <v>270</v>
      </c>
      <c r="H11" s="134"/>
      <c r="I11" s="134">
        <v>319</v>
      </c>
      <c r="J11" s="134"/>
      <c r="K11" s="120">
        <v>301.95999999999998</v>
      </c>
      <c r="L11" s="51">
        <f t="shared" si="0"/>
        <v>3</v>
      </c>
      <c r="M11" s="52">
        <f t="shared" si="1"/>
        <v>8.3760331547361441E-2</v>
      </c>
      <c r="N11" s="154">
        <f t="shared" si="2"/>
        <v>296.98666666666668</v>
      </c>
      <c r="O11" s="9">
        <v>237.36</v>
      </c>
      <c r="P11" s="9">
        <v>239.83800000000002</v>
      </c>
      <c r="Q11" s="8">
        <v>224.97499999999999</v>
      </c>
      <c r="R11" s="73">
        <v>261.04000000000002</v>
      </c>
      <c r="S11" s="31">
        <f t="shared" si="3"/>
        <v>296.98666666666668</v>
      </c>
    </row>
    <row r="12" spans="1:19" x14ac:dyDescent="0.5">
      <c r="A12" s="37"/>
      <c r="B12" s="37"/>
      <c r="C12" s="37"/>
      <c r="D12" s="37"/>
    </row>
    <row r="13" spans="1:19" x14ac:dyDescent="0.5">
      <c r="A13" s="37"/>
      <c r="B13" s="37"/>
      <c r="C13" s="37"/>
      <c r="D13" s="37"/>
    </row>
  </sheetData>
  <mergeCells count="11">
    <mergeCell ref="A1:S1"/>
    <mergeCell ref="S3:S4"/>
    <mergeCell ref="A3:A4"/>
    <mergeCell ref="B3:B4"/>
    <mergeCell ref="C3:C4"/>
    <mergeCell ref="D3:D4"/>
    <mergeCell ref="E3:K3"/>
    <mergeCell ref="L3:L4"/>
    <mergeCell ref="M3:M4"/>
    <mergeCell ref="N3:N4"/>
    <mergeCell ref="O3:R3"/>
  </mergeCells>
  <conditionalFormatting sqref="O5:S11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zoomScaleNormal="100" workbookViewId="0">
      <selection activeCell="S13" sqref="S13"/>
    </sheetView>
  </sheetViews>
  <sheetFormatPr defaultColWidth="9.1171875" defaultRowHeight="12.7" x14ac:dyDescent="0.5"/>
  <cols>
    <col min="1" max="1" width="18" style="38" customWidth="1"/>
    <col min="2" max="2" width="9.1171875" style="38"/>
    <col min="3" max="3" width="17.5859375" style="38" customWidth="1"/>
    <col min="4" max="4" width="18.29296875" style="38" customWidth="1"/>
    <col min="5" max="8" width="10.703125" style="38" customWidth="1"/>
    <col min="9" max="10" width="10.703125" style="84" customWidth="1"/>
    <col min="11" max="12" width="9.1171875" style="38"/>
    <col min="13" max="13" width="12" style="38" customWidth="1"/>
    <col min="14" max="17" width="9.29296875" style="37" customWidth="1"/>
    <col min="18" max="18" width="15.5859375" style="37" customWidth="1"/>
    <col min="19" max="16384" width="9.1171875" style="38"/>
  </cols>
  <sheetData>
    <row r="1" spans="1:18" x14ac:dyDescent="0.5">
      <c r="A1" s="183" t="s">
        <v>377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3" spans="1:18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 t="s">
        <v>4</v>
      </c>
      <c r="L3" s="175" t="s">
        <v>5</v>
      </c>
      <c r="M3" s="182" t="s">
        <v>355</v>
      </c>
      <c r="N3" s="178" t="s">
        <v>10</v>
      </c>
      <c r="O3" s="179"/>
      <c r="P3" s="179"/>
      <c r="Q3" s="180"/>
      <c r="R3" s="175" t="s">
        <v>360</v>
      </c>
    </row>
    <row r="4" spans="1:18" s="95" customFormat="1" ht="50.7" x14ac:dyDescent="0.5">
      <c r="A4" s="175"/>
      <c r="B4" s="175"/>
      <c r="C4" s="175"/>
      <c r="D4" s="175"/>
      <c r="E4" s="116" t="s">
        <v>387</v>
      </c>
      <c r="F4" s="116" t="s">
        <v>390</v>
      </c>
      <c r="G4" s="116" t="s">
        <v>401</v>
      </c>
      <c r="H4" s="116" t="s">
        <v>350</v>
      </c>
      <c r="I4" s="116" t="s">
        <v>418</v>
      </c>
      <c r="J4" s="115" t="s">
        <v>407</v>
      </c>
      <c r="K4" s="175"/>
      <c r="L4" s="175"/>
      <c r="M4" s="182"/>
      <c r="N4" s="92" t="s">
        <v>11</v>
      </c>
      <c r="O4" s="14" t="s">
        <v>12</v>
      </c>
      <c r="P4" s="14" t="s">
        <v>13</v>
      </c>
      <c r="Q4" s="14" t="s">
        <v>356</v>
      </c>
      <c r="R4" s="175"/>
    </row>
    <row r="5" spans="1:18" ht="46.5" customHeight="1" x14ac:dyDescent="0.5">
      <c r="A5" s="2" t="s">
        <v>171</v>
      </c>
      <c r="B5" s="2" t="s">
        <v>9</v>
      </c>
      <c r="C5" s="2" t="s">
        <v>182</v>
      </c>
      <c r="D5" s="2" t="s">
        <v>172</v>
      </c>
      <c r="E5" s="138">
        <v>660</v>
      </c>
      <c r="F5" s="134">
        <v>650</v>
      </c>
      <c r="G5" s="134">
        <v>520</v>
      </c>
      <c r="H5" s="134">
        <v>280</v>
      </c>
      <c r="I5" s="117">
        <v>399.6</v>
      </c>
      <c r="J5" s="114">
        <v>444.12</v>
      </c>
      <c r="K5" s="51">
        <f>COUNT(E5:J5)</f>
        <v>6</v>
      </c>
      <c r="L5" s="52">
        <f>STDEVA(E5:J5)/(SUM(E5:J5)/COUNTIF(E5:J5,"&gt;0"))</f>
        <v>0.30094754325645234</v>
      </c>
      <c r="M5" s="154">
        <f>1/K5*(SUM(E5:J5))</f>
        <v>492.28666666666663</v>
      </c>
      <c r="N5" s="9">
        <v>428.41</v>
      </c>
      <c r="O5" s="9">
        <v>496.93400000000003</v>
      </c>
      <c r="P5" s="8">
        <v>472.38749999999999</v>
      </c>
      <c r="Q5" s="72">
        <v>461.5</v>
      </c>
      <c r="R5" s="31">
        <f>M5</f>
        <v>492.28666666666663</v>
      </c>
    </row>
    <row r="6" spans="1:18" ht="46.5" customHeight="1" x14ac:dyDescent="0.5">
      <c r="A6" s="2" t="s">
        <v>171</v>
      </c>
      <c r="B6" s="2" t="s">
        <v>9</v>
      </c>
      <c r="C6" s="2" t="s">
        <v>183</v>
      </c>
      <c r="D6" s="2" t="s">
        <v>172</v>
      </c>
      <c r="E6" s="139">
        <v>600</v>
      </c>
      <c r="F6" s="134">
        <v>600</v>
      </c>
      <c r="G6" s="134">
        <v>600</v>
      </c>
      <c r="H6" s="134">
        <v>320</v>
      </c>
      <c r="I6" s="117">
        <v>330</v>
      </c>
      <c r="J6" s="114">
        <v>444.12</v>
      </c>
      <c r="K6" s="51">
        <f>COUNT(E6:J6)</f>
        <v>6</v>
      </c>
      <c r="L6" s="52">
        <f>STDEVA(E6:J6)/(SUM(E6:J6)/COUNTIF(E6:J6,"&gt;0"))</f>
        <v>0.28206399396913739</v>
      </c>
      <c r="M6" s="154">
        <f>1/K6*(SUM(E6:J6))</f>
        <v>482.3533333333333</v>
      </c>
      <c r="N6" s="9">
        <v>480.91</v>
      </c>
      <c r="O6" s="9">
        <v>523.33333333333326</v>
      </c>
      <c r="P6" s="8">
        <v>503.75</v>
      </c>
      <c r="Q6" s="73">
        <v>489.35</v>
      </c>
      <c r="R6" s="31">
        <f t="shared" ref="R6:R7" si="0">M6</f>
        <v>482.3533333333333</v>
      </c>
    </row>
    <row r="7" spans="1:18" ht="46.5" customHeight="1" x14ac:dyDescent="0.5">
      <c r="A7" s="2" t="s">
        <v>171</v>
      </c>
      <c r="B7" s="2" t="s">
        <v>9</v>
      </c>
      <c r="C7" s="2" t="s">
        <v>184</v>
      </c>
      <c r="D7" s="2" t="s">
        <v>172</v>
      </c>
      <c r="E7" s="139">
        <v>420</v>
      </c>
      <c r="F7" s="134">
        <v>420</v>
      </c>
      <c r="G7" s="134">
        <v>450</v>
      </c>
      <c r="H7" s="134">
        <v>310</v>
      </c>
      <c r="I7" s="117"/>
      <c r="J7" s="114"/>
      <c r="K7" s="51">
        <f>COUNT(E7:J7)</f>
        <v>4</v>
      </c>
      <c r="L7" s="52">
        <f>STDEVA(E7:J7)/(SUM(E7:J7)/COUNTIF(E7:J7,"&gt;0"))</f>
        <v>0.15411035007422441</v>
      </c>
      <c r="M7" s="154">
        <f>1/K7*(SUM(E7:J7))</f>
        <v>400</v>
      </c>
      <c r="N7" s="9">
        <v>415.91</v>
      </c>
      <c r="O7" s="9">
        <v>430</v>
      </c>
      <c r="P7" s="8">
        <v>424.875</v>
      </c>
      <c r="Q7" s="73">
        <v>411.78</v>
      </c>
      <c r="R7" s="31">
        <f t="shared" si="0"/>
        <v>400</v>
      </c>
    </row>
    <row r="8" spans="1:18" ht="12.75" x14ac:dyDescent="0.25">
      <c r="A8" s="37"/>
      <c r="B8" s="37"/>
      <c r="C8" s="37"/>
      <c r="D8" s="37"/>
    </row>
    <row r="9" spans="1:18" ht="12.75" x14ac:dyDescent="0.25">
      <c r="A9" s="37"/>
      <c r="B9" s="37"/>
      <c r="C9" s="37"/>
      <c r="D9" s="37"/>
    </row>
  </sheetData>
  <mergeCells count="11">
    <mergeCell ref="R3:R4"/>
    <mergeCell ref="A1:R1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="85" zoomScaleNormal="85" workbookViewId="0">
      <selection activeCell="O17" sqref="O17"/>
    </sheetView>
  </sheetViews>
  <sheetFormatPr defaultColWidth="9.1171875" defaultRowHeight="12.7" x14ac:dyDescent="0.5"/>
  <cols>
    <col min="1" max="1" width="18" style="38" customWidth="1"/>
    <col min="2" max="2" width="9.1171875" style="38"/>
    <col min="3" max="3" width="22.703125" style="38" customWidth="1"/>
    <col min="4" max="4" width="18" style="38" customWidth="1"/>
    <col min="5" max="8" width="10.703125" style="38" customWidth="1"/>
    <col min="9" max="10" width="10.703125" style="84" customWidth="1"/>
    <col min="11" max="12" width="9.1171875" style="38"/>
    <col min="13" max="13" width="11.41015625" style="38" customWidth="1"/>
    <col min="14" max="17" width="11.29296875" style="37" customWidth="1"/>
    <col min="18" max="18" width="15.5859375" style="37" customWidth="1"/>
    <col min="19" max="16384" width="9.1171875" style="38"/>
  </cols>
  <sheetData>
    <row r="1" spans="1:18" x14ac:dyDescent="0.5">
      <c r="A1" s="184" t="s">
        <v>378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3" spans="1:18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 t="s">
        <v>4</v>
      </c>
      <c r="L3" s="175" t="s">
        <v>5</v>
      </c>
      <c r="M3" s="182" t="s">
        <v>354</v>
      </c>
      <c r="N3" s="178" t="s">
        <v>10</v>
      </c>
      <c r="O3" s="179"/>
      <c r="P3" s="179"/>
      <c r="Q3" s="180"/>
      <c r="R3" s="175" t="s">
        <v>362</v>
      </c>
    </row>
    <row r="4" spans="1:18" s="95" customFormat="1" ht="38" x14ac:dyDescent="0.5">
      <c r="A4" s="175"/>
      <c r="B4" s="175"/>
      <c r="C4" s="175"/>
      <c r="D4" s="175"/>
      <c r="E4" s="116" t="s">
        <v>390</v>
      </c>
      <c r="F4" s="116" t="s">
        <v>350</v>
      </c>
      <c r="G4" s="116" t="s">
        <v>416</v>
      </c>
      <c r="H4" s="116" t="s">
        <v>417</v>
      </c>
      <c r="I4" s="116" t="s">
        <v>418</v>
      </c>
      <c r="J4" s="115" t="s">
        <v>427</v>
      </c>
      <c r="K4" s="175"/>
      <c r="L4" s="175"/>
      <c r="M4" s="182"/>
      <c r="N4" s="92" t="s">
        <v>11</v>
      </c>
      <c r="O4" s="14" t="s">
        <v>12</v>
      </c>
      <c r="P4" s="14" t="s">
        <v>13</v>
      </c>
      <c r="Q4" s="14" t="s">
        <v>356</v>
      </c>
      <c r="R4" s="175"/>
    </row>
    <row r="5" spans="1:18" ht="41.25" customHeight="1" x14ac:dyDescent="0.5">
      <c r="A5" s="2" t="s">
        <v>186</v>
      </c>
      <c r="B5" s="2" t="s">
        <v>9</v>
      </c>
      <c r="C5" s="2" t="s">
        <v>187</v>
      </c>
      <c r="D5" s="2" t="s">
        <v>188</v>
      </c>
      <c r="E5" s="138">
        <v>220</v>
      </c>
      <c r="F5" s="134">
        <v>250</v>
      </c>
      <c r="G5" s="134"/>
      <c r="H5" s="134"/>
      <c r="I5" s="117"/>
      <c r="J5" s="114">
        <v>263.31</v>
      </c>
      <c r="K5" s="51">
        <f t="shared" ref="K5:K10" si="0">COUNT(E5:J5)</f>
        <v>3</v>
      </c>
      <c r="L5" s="52">
        <f t="shared" ref="L5:L10" si="1">STDEVA(E5:J5)/(SUM(E5:J5)/COUNTIF(E5:J5,"&gt;0"))</f>
        <v>9.0757659833264434E-2</v>
      </c>
      <c r="M5" s="154">
        <f t="shared" ref="M5:M10" si="2">1/K5*(SUM(E5:J5))</f>
        <v>244.43666666666664</v>
      </c>
      <c r="N5" s="41">
        <v>239.74</v>
      </c>
      <c r="O5" s="41">
        <v>220.316</v>
      </c>
      <c r="P5" s="8">
        <v>219.9975</v>
      </c>
      <c r="Q5" s="72">
        <v>206.72</v>
      </c>
      <c r="R5" s="31">
        <f>M5</f>
        <v>244.43666666666664</v>
      </c>
    </row>
    <row r="6" spans="1:18" ht="41.25" customHeight="1" x14ac:dyDescent="0.5">
      <c r="A6" s="2" t="s">
        <v>189</v>
      </c>
      <c r="B6" s="2" t="s">
        <v>9</v>
      </c>
      <c r="C6" s="2" t="s">
        <v>190</v>
      </c>
      <c r="D6" s="2" t="s">
        <v>188</v>
      </c>
      <c r="E6" s="139">
        <v>190</v>
      </c>
      <c r="F6" s="134">
        <v>190</v>
      </c>
      <c r="G6" s="134">
        <v>199.99</v>
      </c>
      <c r="H6" s="134"/>
      <c r="I6" s="117"/>
      <c r="J6" s="114"/>
      <c r="K6" s="51">
        <f t="shared" si="0"/>
        <v>3</v>
      </c>
      <c r="L6" s="52">
        <f t="shared" si="1"/>
        <v>2.9833596385477505E-2</v>
      </c>
      <c r="M6" s="154">
        <f t="shared" si="2"/>
        <v>193.32999999999998</v>
      </c>
      <c r="N6" s="41">
        <v>200</v>
      </c>
      <c r="O6" s="41">
        <v>179.42</v>
      </c>
      <c r="P6" s="8">
        <v>156.2475</v>
      </c>
      <c r="Q6" s="73">
        <v>178.8</v>
      </c>
      <c r="R6" s="31">
        <f t="shared" ref="R6:R10" si="3">M6</f>
        <v>193.32999999999998</v>
      </c>
    </row>
    <row r="7" spans="1:18" ht="41.25" customHeight="1" x14ac:dyDescent="0.5">
      <c r="A7" s="2" t="s">
        <v>191</v>
      </c>
      <c r="B7" s="2" t="s">
        <v>9</v>
      </c>
      <c r="C7" s="2" t="s">
        <v>190</v>
      </c>
      <c r="D7" s="2" t="s">
        <v>188</v>
      </c>
      <c r="E7" s="139"/>
      <c r="F7" s="134">
        <v>170</v>
      </c>
      <c r="G7" s="134"/>
      <c r="H7" s="134"/>
      <c r="I7" s="117">
        <v>109</v>
      </c>
      <c r="J7" s="114">
        <v>108.84</v>
      </c>
      <c r="K7" s="51">
        <f t="shared" si="0"/>
        <v>3</v>
      </c>
      <c r="L7" s="52">
        <f t="shared" si="1"/>
        <v>0.27277726782689132</v>
      </c>
      <c r="M7" s="154">
        <f t="shared" si="2"/>
        <v>129.28</v>
      </c>
      <c r="N7" s="41">
        <v>142.37</v>
      </c>
      <c r="O7" s="41">
        <v>123.61</v>
      </c>
      <c r="P7" s="8">
        <v>131.3725</v>
      </c>
      <c r="Q7" s="73">
        <v>141.84</v>
      </c>
      <c r="R7" s="31">
        <f t="shared" si="3"/>
        <v>129.28</v>
      </c>
    </row>
    <row r="8" spans="1:18" ht="41.25" customHeight="1" x14ac:dyDescent="0.5">
      <c r="A8" s="2" t="s">
        <v>192</v>
      </c>
      <c r="B8" s="2" t="s">
        <v>9</v>
      </c>
      <c r="C8" s="2" t="s">
        <v>193</v>
      </c>
      <c r="D8" s="2" t="s">
        <v>188</v>
      </c>
      <c r="E8" s="139"/>
      <c r="F8" s="134">
        <v>150</v>
      </c>
      <c r="G8" s="134"/>
      <c r="H8" s="134"/>
      <c r="I8" s="117">
        <v>119</v>
      </c>
      <c r="J8" s="114">
        <v>103.44</v>
      </c>
      <c r="K8" s="51">
        <f t="shared" si="0"/>
        <v>3</v>
      </c>
      <c r="L8" s="52">
        <f t="shared" si="1"/>
        <v>0.19092609348657361</v>
      </c>
      <c r="M8" s="154">
        <f t="shared" si="2"/>
        <v>124.14666666666666</v>
      </c>
      <c r="N8" s="41">
        <v>140.94999999999999</v>
      </c>
      <c r="O8" s="41">
        <v>129.422</v>
      </c>
      <c r="P8" s="8">
        <v>89.738000000000014</v>
      </c>
      <c r="Q8" s="73">
        <v>107.83</v>
      </c>
      <c r="R8" s="31">
        <v>103.44</v>
      </c>
    </row>
    <row r="9" spans="1:18" ht="45" customHeight="1" x14ac:dyDescent="0.5">
      <c r="A9" s="2" t="s">
        <v>194</v>
      </c>
      <c r="B9" s="2" t="s">
        <v>9</v>
      </c>
      <c r="C9" s="2" t="s">
        <v>190</v>
      </c>
      <c r="D9" s="2" t="s">
        <v>188</v>
      </c>
      <c r="E9" s="139"/>
      <c r="F9" s="134"/>
      <c r="G9" s="134"/>
      <c r="H9" s="134">
        <v>148.9</v>
      </c>
      <c r="I9" s="117">
        <v>184</v>
      </c>
      <c r="J9" s="114">
        <v>146.13</v>
      </c>
      <c r="K9" s="51">
        <f t="shared" si="0"/>
        <v>3</v>
      </c>
      <c r="L9" s="52">
        <f t="shared" si="1"/>
        <v>0.132205336036152</v>
      </c>
      <c r="M9" s="154">
        <f t="shared" si="2"/>
        <v>159.67666666666665</v>
      </c>
      <c r="N9" s="41">
        <v>182.33</v>
      </c>
      <c r="O9" s="41">
        <v>150.792</v>
      </c>
      <c r="P9" s="8">
        <v>151.66666666666666</v>
      </c>
      <c r="Q9" s="73">
        <v>112.02</v>
      </c>
      <c r="R9" s="31">
        <f t="shared" si="3"/>
        <v>159.67666666666665</v>
      </c>
    </row>
    <row r="10" spans="1:18" ht="45" customHeight="1" x14ac:dyDescent="0.5">
      <c r="A10" s="2" t="s">
        <v>195</v>
      </c>
      <c r="B10" s="2" t="s">
        <v>9</v>
      </c>
      <c r="C10" s="2" t="s">
        <v>190</v>
      </c>
      <c r="D10" s="2" t="s">
        <v>188</v>
      </c>
      <c r="E10" s="134">
        <v>110</v>
      </c>
      <c r="F10" s="134">
        <v>110</v>
      </c>
      <c r="G10" s="142"/>
      <c r="H10" s="142"/>
      <c r="I10" s="143"/>
      <c r="J10" s="120">
        <v>119.23</v>
      </c>
      <c r="K10" s="51">
        <f t="shared" si="0"/>
        <v>3</v>
      </c>
      <c r="L10" s="52">
        <f t="shared" si="1"/>
        <v>4.7126813530232424E-2</v>
      </c>
      <c r="M10" s="154">
        <f t="shared" si="2"/>
        <v>113.07666666666667</v>
      </c>
      <c r="N10" s="41">
        <v>124.93</v>
      </c>
      <c r="O10" s="41">
        <v>111.93333333333334</v>
      </c>
      <c r="P10" s="8">
        <v>105.23200000000003</v>
      </c>
      <c r="Q10" s="73">
        <v>105.26</v>
      </c>
      <c r="R10" s="31">
        <f t="shared" si="3"/>
        <v>113.07666666666667</v>
      </c>
    </row>
    <row r="11" spans="1:18" ht="12.75" x14ac:dyDescent="0.25">
      <c r="A11" s="37"/>
      <c r="B11" s="37"/>
      <c r="C11" s="37"/>
      <c r="D11" s="37"/>
    </row>
    <row r="12" spans="1:18" ht="12.75" x14ac:dyDescent="0.25">
      <c r="A12" s="37"/>
      <c r="B12" s="37"/>
      <c r="C12" s="37"/>
      <c r="D12" s="37"/>
    </row>
  </sheetData>
  <mergeCells count="11">
    <mergeCell ref="R3:R4"/>
    <mergeCell ref="A1:R1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10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9"/>
  <sheetViews>
    <sheetView zoomScale="89" zoomScaleNormal="89" workbookViewId="0">
      <selection activeCell="U8" sqref="U8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1.87890625" style="1" customWidth="1"/>
    <col min="5" max="10" width="10.703125" style="1" customWidth="1"/>
    <col min="11" max="12" width="10.703125" style="82" customWidth="1"/>
    <col min="13" max="16" width="9.1171875" style="1"/>
    <col min="17" max="17" width="9.87890625" style="1" customWidth="1"/>
    <col min="18" max="19" width="9.1171875" style="1"/>
    <col min="20" max="20" width="14.41015625" style="1" customWidth="1"/>
    <col min="21" max="16384" width="9.1171875" style="1"/>
  </cols>
  <sheetData>
    <row r="1" spans="1:20" s="10" customFormat="1" x14ac:dyDescent="0.4">
      <c r="A1" s="172" t="s">
        <v>359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3" spans="1:20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/>
      <c r="L3" s="175"/>
      <c r="M3" s="173" t="s">
        <v>4</v>
      </c>
      <c r="N3" s="173" t="s">
        <v>5</v>
      </c>
      <c r="O3" s="176" t="s">
        <v>354</v>
      </c>
      <c r="P3" s="178" t="s">
        <v>10</v>
      </c>
      <c r="Q3" s="179"/>
      <c r="R3" s="179"/>
      <c r="S3" s="180"/>
      <c r="T3" s="173" t="s">
        <v>360</v>
      </c>
    </row>
    <row r="4" spans="1:20" s="10" customFormat="1" ht="69.75" customHeight="1" x14ac:dyDescent="0.4">
      <c r="A4" s="175"/>
      <c r="B4" s="175"/>
      <c r="C4" s="175"/>
      <c r="D4" s="175"/>
      <c r="E4" s="108" t="s">
        <v>351</v>
      </c>
      <c r="F4" s="108" t="s">
        <v>357</v>
      </c>
      <c r="G4" s="108" t="s">
        <v>442</v>
      </c>
      <c r="H4" s="116" t="s">
        <v>418</v>
      </c>
      <c r="I4" s="133" t="s">
        <v>413</v>
      </c>
      <c r="J4" s="128" t="s">
        <v>412</v>
      </c>
      <c r="K4" s="129" t="s">
        <v>423</v>
      </c>
      <c r="L4" s="113" t="s">
        <v>405</v>
      </c>
      <c r="M4" s="174"/>
      <c r="N4" s="174"/>
      <c r="O4" s="177"/>
      <c r="P4" s="91" t="s">
        <v>11</v>
      </c>
      <c r="Q4" s="69" t="s">
        <v>12</v>
      </c>
      <c r="R4" s="69" t="s">
        <v>13</v>
      </c>
      <c r="S4" s="69" t="s">
        <v>358</v>
      </c>
      <c r="T4" s="174"/>
    </row>
    <row r="5" spans="1:20" ht="63.35" x14ac:dyDescent="0.4">
      <c r="A5" s="3" t="s">
        <v>7</v>
      </c>
      <c r="B5" s="3" t="s">
        <v>9</v>
      </c>
      <c r="C5" s="2" t="s">
        <v>143</v>
      </c>
      <c r="D5" s="2" t="s">
        <v>26</v>
      </c>
      <c r="E5" s="109">
        <v>67.760000000000005</v>
      </c>
      <c r="F5" s="109">
        <v>48.5</v>
      </c>
      <c r="G5" s="109">
        <v>66.05</v>
      </c>
      <c r="H5" s="134"/>
      <c r="I5" s="135">
        <v>74.28</v>
      </c>
      <c r="J5" s="130"/>
      <c r="K5" s="131"/>
      <c r="L5" s="114">
        <v>55.15</v>
      </c>
      <c r="M5" s="5">
        <f>COUNT(E5:L5)</f>
        <v>5</v>
      </c>
      <c r="N5" s="6">
        <f>STDEVA(E5:L5)/(SUM(E5:L5)/COUNTIF(E5:L5,"&gt;0"))</f>
        <v>0.1660919276495465</v>
      </c>
      <c r="O5" s="132">
        <f>1/M5*(SUM(E5:L5))</f>
        <v>62.348000000000006</v>
      </c>
      <c r="P5" s="7">
        <v>59.94</v>
      </c>
      <c r="Q5" s="12">
        <v>57.542499999999997</v>
      </c>
      <c r="R5" s="13">
        <v>58.88</v>
      </c>
      <c r="S5" s="70">
        <v>58.04</v>
      </c>
      <c r="T5" s="8">
        <f>O5</f>
        <v>62.348000000000006</v>
      </c>
    </row>
    <row r="6" spans="1:20" ht="63.35" x14ac:dyDescent="0.4">
      <c r="A6" s="3" t="s">
        <v>7</v>
      </c>
      <c r="B6" s="3" t="s">
        <v>9</v>
      </c>
      <c r="C6" s="2" t="s">
        <v>144</v>
      </c>
      <c r="D6" s="2" t="s">
        <v>26</v>
      </c>
      <c r="E6" s="109"/>
      <c r="F6" s="109"/>
      <c r="G6" s="109"/>
      <c r="H6" s="134"/>
      <c r="I6" s="135"/>
      <c r="J6" s="130">
        <v>58.08</v>
      </c>
      <c r="K6" s="131">
        <v>75.12</v>
      </c>
      <c r="L6" s="114">
        <v>55.15</v>
      </c>
      <c r="M6" s="5">
        <f>COUNT(E6:L6)</f>
        <v>3</v>
      </c>
      <c r="N6" s="6">
        <f>STDEVA(E6:L6)/(SUM(E6:L6)/COUNTIF(E6:L6,"&gt;0"))</f>
        <v>0.17176280287140738</v>
      </c>
      <c r="O6" s="132">
        <f>1/M6*(SUM(E6:L6))</f>
        <v>62.783333333333331</v>
      </c>
      <c r="P6" s="7">
        <v>64.180000000000007</v>
      </c>
      <c r="Q6" s="8">
        <v>64.149999999999991</v>
      </c>
      <c r="R6" s="4">
        <v>69.989999999999995</v>
      </c>
      <c r="S6" s="71">
        <v>58.29</v>
      </c>
      <c r="T6" s="8">
        <f t="shared" ref="T6:T8" si="0">O6</f>
        <v>62.783333333333331</v>
      </c>
    </row>
    <row r="7" spans="1:20" ht="50.7" x14ac:dyDescent="0.4">
      <c r="A7" s="3" t="s">
        <v>8</v>
      </c>
      <c r="B7" s="3" t="s">
        <v>9</v>
      </c>
      <c r="C7" s="2" t="s">
        <v>145</v>
      </c>
      <c r="D7" s="2" t="s">
        <v>26</v>
      </c>
      <c r="E7" s="109">
        <v>111.6</v>
      </c>
      <c r="F7" s="109">
        <v>90</v>
      </c>
      <c r="G7" s="109">
        <v>121.67</v>
      </c>
      <c r="H7" s="134">
        <v>72.48</v>
      </c>
      <c r="I7" s="135"/>
      <c r="J7" s="130"/>
      <c r="K7" s="131"/>
      <c r="L7" s="114">
        <v>89.09</v>
      </c>
      <c r="M7" s="5">
        <f>COUNT(E7:L7)</f>
        <v>5</v>
      </c>
      <c r="N7" s="6">
        <f>STDEVA(E7:L7)/(SUM(E7:L7)/COUNTIF(E7:L7,"&gt;0"))</f>
        <v>0.2019918401174671</v>
      </c>
      <c r="O7" s="132">
        <f>1/M7*(SUM(E7:L7))</f>
        <v>96.968000000000018</v>
      </c>
      <c r="P7" s="7">
        <v>94.31</v>
      </c>
      <c r="Q7" s="8">
        <v>98.72999999999999</v>
      </c>
      <c r="R7" s="4">
        <v>100.09</v>
      </c>
      <c r="S7" s="71">
        <v>88.57</v>
      </c>
      <c r="T7" s="8">
        <f t="shared" si="0"/>
        <v>96.968000000000018</v>
      </c>
    </row>
    <row r="8" spans="1:20" ht="50.7" x14ac:dyDescent="0.4">
      <c r="A8" s="3" t="s">
        <v>8</v>
      </c>
      <c r="B8" s="3" t="s">
        <v>9</v>
      </c>
      <c r="C8" s="2" t="s">
        <v>146</v>
      </c>
      <c r="D8" s="2" t="s">
        <v>26</v>
      </c>
      <c r="E8" s="109"/>
      <c r="F8" s="109"/>
      <c r="G8" s="109"/>
      <c r="H8" s="134"/>
      <c r="I8" s="135"/>
      <c r="J8" s="130">
        <v>94.14</v>
      </c>
      <c r="K8" s="131">
        <v>114.94</v>
      </c>
      <c r="L8" s="114">
        <v>89.09</v>
      </c>
      <c r="M8" s="5">
        <f>COUNT(E8:L8)</f>
        <v>3</v>
      </c>
      <c r="N8" s="6">
        <f>STDEVA(E8:L8)/(SUM(E8:L8)/COUNTIF(E8:L8,"&gt;0"))</f>
        <v>0.13785459849868428</v>
      </c>
      <c r="O8" s="132">
        <f>1/M8*(SUM(E8:L8))</f>
        <v>99.389999999999986</v>
      </c>
      <c r="P8" s="9">
        <v>98.08</v>
      </c>
      <c r="Q8" s="8">
        <v>100.06200000000001</v>
      </c>
      <c r="R8" s="4">
        <v>105.76</v>
      </c>
      <c r="S8" s="71">
        <v>97.71</v>
      </c>
      <c r="T8" s="8">
        <f t="shared" si="0"/>
        <v>99.389999999999986</v>
      </c>
    </row>
    <row r="9" spans="1:20" x14ac:dyDescent="0.4">
      <c r="A9" s="1" t="s">
        <v>411</v>
      </c>
    </row>
  </sheetData>
  <mergeCells count="11">
    <mergeCell ref="A1:T1"/>
    <mergeCell ref="T3:T4"/>
    <mergeCell ref="N3:N4"/>
    <mergeCell ref="A3:A4"/>
    <mergeCell ref="B3:B4"/>
    <mergeCell ref="O3:O4"/>
    <mergeCell ref="D3:D4"/>
    <mergeCell ref="M3:M4"/>
    <mergeCell ref="C3:C4"/>
    <mergeCell ref="E3:L3"/>
    <mergeCell ref="P3:S3"/>
  </mergeCells>
  <conditionalFormatting sqref="P5:T8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hyperlinks>
    <hyperlink ref="K4" r:id="rId1" display="https://zakupki.gov.ru/epz/contract/printForm/view.html?contractReestrNumber=2690201603122000240"/>
    <hyperlink ref="J4" r:id="rId2" display="https://zakupki.gov.ru/epz/contract/printForm/view.html?contractReestrNumber=2691100199422000220"/>
    <hyperlink ref="I4" r:id="rId3"/>
  </hyperlinks>
  <pageMargins left="0.70866141732283472" right="0.70866141732283472" top="0.74803149606299213" bottom="0.74803149606299213" header="0.31496062992125984" footer="0.31496062992125984"/>
  <pageSetup paperSize="9" scale="56" orientation="landscape" r:id="rId4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R22"/>
  <sheetViews>
    <sheetView topLeftCell="A4" zoomScale="95" zoomScaleNormal="95" workbookViewId="0">
      <selection activeCell="S8" sqref="S8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8.703125" style="1" customWidth="1"/>
    <col min="5" max="6" width="10.5859375" style="1" customWidth="1"/>
    <col min="7" max="7" width="10.5859375" style="10" customWidth="1"/>
    <col min="8" max="8" width="10.5859375" style="1" customWidth="1"/>
    <col min="9" max="10" width="10.5859375" style="82" customWidth="1"/>
    <col min="11" max="13" width="9.1171875" style="1"/>
    <col min="14" max="17" width="10.1171875" style="10" customWidth="1"/>
    <col min="18" max="18" width="14.41015625" style="10" customWidth="1"/>
    <col min="19" max="16384" width="9.1171875" style="1"/>
  </cols>
  <sheetData>
    <row r="1" spans="1:18" x14ac:dyDescent="0.4">
      <c r="A1" s="181" t="s">
        <v>379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3" spans="1:18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 t="s">
        <v>4</v>
      </c>
      <c r="L3" s="175" t="s">
        <v>5</v>
      </c>
      <c r="M3" s="182" t="s">
        <v>354</v>
      </c>
      <c r="N3" s="178" t="s">
        <v>10</v>
      </c>
      <c r="O3" s="179"/>
      <c r="P3" s="179"/>
      <c r="Q3" s="180"/>
      <c r="R3" s="175" t="s">
        <v>360</v>
      </c>
    </row>
    <row r="4" spans="1:18" s="10" customFormat="1" ht="38" x14ac:dyDescent="0.4">
      <c r="A4" s="175"/>
      <c r="B4" s="175"/>
      <c r="C4" s="175"/>
      <c r="D4" s="175"/>
      <c r="E4" s="108" t="s">
        <v>388</v>
      </c>
      <c r="F4" s="116" t="s">
        <v>390</v>
      </c>
      <c r="G4" s="116" t="s">
        <v>350</v>
      </c>
      <c r="H4" s="116" t="s">
        <v>417</v>
      </c>
      <c r="I4" s="116" t="s">
        <v>418</v>
      </c>
      <c r="J4" s="115" t="s">
        <v>424</v>
      </c>
      <c r="K4" s="175"/>
      <c r="L4" s="175"/>
      <c r="M4" s="182"/>
      <c r="N4" s="54" t="s">
        <v>11</v>
      </c>
      <c r="O4" s="14" t="s">
        <v>12</v>
      </c>
      <c r="P4" s="14" t="s">
        <v>13</v>
      </c>
      <c r="Q4" s="14" t="s">
        <v>356</v>
      </c>
      <c r="R4" s="175"/>
    </row>
    <row r="5" spans="1:18" s="26" customFormat="1" ht="55.5" customHeight="1" x14ac:dyDescent="0.5">
      <c r="A5" s="17" t="s">
        <v>29</v>
      </c>
      <c r="B5" s="2" t="s">
        <v>9</v>
      </c>
      <c r="C5" s="2" t="s">
        <v>30</v>
      </c>
      <c r="D5" s="2" t="s">
        <v>31</v>
      </c>
      <c r="E5" s="109">
        <v>39</v>
      </c>
      <c r="F5" s="134">
        <v>38</v>
      </c>
      <c r="G5" s="134">
        <v>49</v>
      </c>
      <c r="H5" s="134"/>
      <c r="I5" s="117"/>
      <c r="J5" s="114">
        <v>48.73</v>
      </c>
      <c r="K5" s="51">
        <f t="shared" ref="K5:K14" si="0">COUNT(E5:J5)</f>
        <v>4</v>
      </c>
      <c r="L5" s="52">
        <f t="shared" ref="L5:L14" si="1">STDEVA(E5:J5)/(SUM(E5:J5)/COUNTIF(E5:J5,"&gt;0"))</f>
        <v>0.13733549086589822</v>
      </c>
      <c r="M5" s="154">
        <f t="shared" ref="M5:M14" si="2">1/K5*(SUM(E5:J5))</f>
        <v>43.682499999999997</v>
      </c>
      <c r="N5" s="97">
        <v>52.21</v>
      </c>
      <c r="O5" s="97">
        <v>39.566666666666663</v>
      </c>
      <c r="P5" s="98">
        <v>32.324000000000005</v>
      </c>
      <c r="Q5" s="99">
        <v>29.41</v>
      </c>
      <c r="R5" s="156">
        <f>M5</f>
        <v>43.682499999999997</v>
      </c>
    </row>
    <row r="6" spans="1:18" s="26" customFormat="1" ht="55.5" customHeight="1" x14ac:dyDescent="0.5">
      <c r="A6" s="17" t="s">
        <v>32</v>
      </c>
      <c r="B6" s="2" t="s">
        <v>9</v>
      </c>
      <c r="C6" s="2" t="s">
        <v>33</v>
      </c>
      <c r="D6" s="2" t="s">
        <v>31</v>
      </c>
      <c r="E6" s="109"/>
      <c r="F6" s="134">
        <v>34</v>
      </c>
      <c r="G6" s="134">
        <v>49</v>
      </c>
      <c r="H6" s="134"/>
      <c r="I6" s="134"/>
      <c r="J6" s="114">
        <v>49.14</v>
      </c>
      <c r="K6" s="51">
        <f t="shared" si="0"/>
        <v>3</v>
      </c>
      <c r="L6" s="52">
        <f t="shared" si="1"/>
        <v>0.19753935537357001</v>
      </c>
      <c r="M6" s="154">
        <f t="shared" si="2"/>
        <v>44.04666666666666</v>
      </c>
      <c r="N6" s="97">
        <v>51.13</v>
      </c>
      <c r="O6" s="97">
        <v>39.656666666666666</v>
      </c>
      <c r="P6" s="98">
        <v>26.272500000000001</v>
      </c>
      <c r="Q6" s="100">
        <v>19.579999999999998</v>
      </c>
      <c r="R6" s="156">
        <f>M6</f>
        <v>44.04666666666666</v>
      </c>
    </row>
    <row r="7" spans="1:18" s="26" customFormat="1" ht="55.5" customHeight="1" x14ac:dyDescent="0.5">
      <c r="A7" s="17" t="s">
        <v>34</v>
      </c>
      <c r="B7" s="2" t="s">
        <v>9</v>
      </c>
      <c r="C7" s="2" t="s">
        <v>35</v>
      </c>
      <c r="D7" s="2" t="s">
        <v>36</v>
      </c>
      <c r="E7" s="109"/>
      <c r="F7" s="134">
        <v>220</v>
      </c>
      <c r="G7" s="134">
        <v>350</v>
      </c>
      <c r="H7" s="134"/>
      <c r="I7" s="134"/>
      <c r="J7" s="114">
        <v>268.27999999999997</v>
      </c>
      <c r="K7" s="51">
        <f t="shared" si="0"/>
        <v>3</v>
      </c>
      <c r="L7" s="52">
        <f t="shared" si="1"/>
        <v>0.23517049279709215</v>
      </c>
      <c r="M7" s="154">
        <f t="shared" si="2"/>
        <v>279.42666666666662</v>
      </c>
      <c r="N7" s="97">
        <v>258.74</v>
      </c>
      <c r="O7" s="97">
        <v>253.07200000000003</v>
      </c>
      <c r="P7" s="98">
        <v>239.86750000000001</v>
      </c>
      <c r="Q7" s="100">
        <v>259.22000000000003</v>
      </c>
      <c r="R7" s="156">
        <f t="shared" ref="R7:R14" si="3">M7</f>
        <v>279.42666666666662</v>
      </c>
    </row>
    <row r="8" spans="1:18" s="26" customFormat="1" ht="72" customHeight="1" x14ac:dyDescent="0.5">
      <c r="A8" s="17" t="s">
        <v>39</v>
      </c>
      <c r="B8" s="2" t="s">
        <v>9</v>
      </c>
      <c r="C8" s="2" t="s">
        <v>40</v>
      </c>
      <c r="D8" s="2" t="s">
        <v>41</v>
      </c>
      <c r="E8" s="109"/>
      <c r="F8" s="134">
        <v>190</v>
      </c>
      <c r="G8" s="134"/>
      <c r="H8" s="134">
        <v>138</v>
      </c>
      <c r="I8" s="134">
        <v>164</v>
      </c>
      <c r="J8" s="114">
        <v>147.54</v>
      </c>
      <c r="K8" s="51">
        <f t="shared" si="0"/>
        <v>4</v>
      </c>
      <c r="L8" s="52">
        <f t="shared" si="1"/>
        <v>0.14240478867371661</v>
      </c>
      <c r="M8" s="154">
        <f t="shared" si="2"/>
        <v>159.88499999999999</v>
      </c>
      <c r="N8" s="101">
        <v>108.67</v>
      </c>
      <c r="O8" s="101">
        <v>150.66666666666666</v>
      </c>
      <c r="P8" s="98">
        <v>139.46333333333331</v>
      </c>
      <c r="Q8" s="100">
        <v>234.42</v>
      </c>
      <c r="R8" s="156">
        <v>128.88999999999999</v>
      </c>
    </row>
    <row r="9" spans="1:18" s="26" customFormat="1" ht="55.5" customHeight="1" x14ac:dyDescent="0.5">
      <c r="A9" s="20" t="s">
        <v>42</v>
      </c>
      <c r="B9" s="23" t="s">
        <v>9</v>
      </c>
      <c r="C9" s="23" t="s">
        <v>30</v>
      </c>
      <c r="D9" s="23" t="s">
        <v>31</v>
      </c>
      <c r="E9" s="109"/>
      <c r="F9" s="134">
        <v>45</v>
      </c>
      <c r="G9" s="134">
        <v>49</v>
      </c>
      <c r="H9" s="134"/>
      <c r="I9" s="134"/>
      <c r="J9" s="114">
        <v>61.79</v>
      </c>
      <c r="K9" s="51">
        <f t="shared" si="0"/>
        <v>3</v>
      </c>
      <c r="L9" s="52">
        <f t="shared" si="1"/>
        <v>0.16888316237197318</v>
      </c>
      <c r="M9" s="154">
        <f t="shared" si="2"/>
        <v>51.929999999999993</v>
      </c>
      <c r="N9" s="101">
        <v>68.650000000000006</v>
      </c>
      <c r="O9" s="101">
        <v>46.114000000000004</v>
      </c>
      <c r="P9" s="98">
        <v>32.792500000000004</v>
      </c>
      <c r="Q9" s="100">
        <v>42.49</v>
      </c>
      <c r="R9" s="156">
        <f t="shared" si="3"/>
        <v>51.929999999999993</v>
      </c>
    </row>
    <row r="10" spans="1:18" s="26" customFormat="1" ht="55.5" customHeight="1" x14ac:dyDescent="0.5">
      <c r="A10" s="94" t="s">
        <v>43</v>
      </c>
      <c r="B10" s="28" t="s">
        <v>9</v>
      </c>
      <c r="C10" s="28" t="s">
        <v>44</v>
      </c>
      <c r="D10" s="28" t="s">
        <v>31</v>
      </c>
      <c r="E10" s="109"/>
      <c r="F10" s="134">
        <v>45</v>
      </c>
      <c r="G10" s="134">
        <v>49</v>
      </c>
      <c r="H10" s="134">
        <v>90</v>
      </c>
      <c r="I10" s="134">
        <v>59.9</v>
      </c>
      <c r="J10" s="114">
        <v>75.89</v>
      </c>
      <c r="K10" s="51">
        <f t="shared" si="0"/>
        <v>5</v>
      </c>
      <c r="L10" s="52">
        <f t="shared" si="1"/>
        <v>0.29460885643367829</v>
      </c>
      <c r="M10" s="154">
        <f t="shared" si="2"/>
        <v>63.958000000000006</v>
      </c>
      <c r="N10" s="97">
        <v>53.52</v>
      </c>
      <c r="O10" s="97">
        <v>43.322000000000003</v>
      </c>
      <c r="P10" s="98">
        <v>31.087499999999999</v>
      </c>
      <c r="Q10" s="100">
        <v>54.69</v>
      </c>
      <c r="R10" s="156">
        <f t="shared" si="3"/>
        <v>63.958000000000006</v>
      </c>
    </row>
    <row r="11" spans="1:18" s="26" customFormat="1" ht="55.5" customHeight="1" x14ac:dyDescent="0.5">
      <c r="A11" s="17" t="s">
        <v>45</v>
      </c>
      <c r="B11" s="2" t="s">
        <v>9</v>
      </c>
      <c r="C11" s="2" t="s">
        <v>46</v>
      </c>
      <c r="D11" s="2" t="s">
        <v>47</v>
      </c>
      <c r="E11" s="109"/>
      <c r="F11" s="134">
        <v>190</v>
      </c>
      <c r="G11" s="134"/>
      <c r="H11" s="134">
        <v>135</v>
      </c>
      <c r="I11" s="134">
        <v>139</v>
      </c>
      <c r="J11" s="114">
        <v>119.98</v>
      </c>
      <c r="K11" s="51">
        <f t="shared" si="0"/>
        <v>4</v>
      </c>
      <c r="L11" s="52">
        <f t="shared" si="1"/>
        <v>0.20862249635190072</v>
      </c>
      <c r="M11" s="154">
        <f t="shared" si="2"/>
        <v>145.995</v>
      </c>
      <c r="N11" s="101">
        <v>117.59</v>
      </c>
      <c r="O11" s="101">
        <v>160.11500000000001</v>
      </c>
      <c r="P11" s="98">
        <v>135.66333333333333</v>
      </c>
      <c r="Q11" s="100">
        <v>180.83</v>
      </c>
      <c r="R11" s="156">
        <v>119.98</v>
      </c>
    </row>
    <row r="12" spans="1:18" ht="38" x14ac:dyDescent="0.4">
      <c r="A12" s="79" t="s">
        <v>391</v>
      </c>
      <c r="B12" s="79" t="s">
        <v>9</v>
      </c>
      <c r="C12" s="79" t="s">
        <v>392</v>
      </c>
      <c r="D12" s="79" t="s">
        <v>393</v>
      </c>
      <c r="E12" s="112"/>
      <c r="F12" s="134">
        <v>150</v>
      </c>
      <c r="G12" s="134">
        <v>250</v>
      </c>
      <c r="H12" s="134"/>
      <c r="I12" s="134">
        <v>219</v>
      </c>
      <c r="J12" s="118"/>
      <c r="K12" s="51">
        <f t="shared" si="0"/>
        <v>3</v>
      </c>
      <c r="L12" s="52">
        <f t="shared" si="1"/>
        <v>0.24808978142564503</v>
      </c>
      <c r="M12" s="154">
        <f t="shared" si="2"/>
        <v>206.33333333333331</v>
      </c>
      <c r="N12" s="102"/>
      <c r="O12" s="103"/>
      <c r="P12" s="103"/>
      <c r="Q12" s="103"/>
      <c r="R12" s="156">
        <f t="shared" si="3"/>
        <v>206.33333333333331</v>
      </c>
    </row>
    <row r="13" spans="1:18" ht="114" x14ac:dyDescent="0.4">
      <c r="A13" s="79" t="s">
        <v>394</v>
      </c>
      <c r="B13" s="79" t="s">
        <v>9</v>
      </c>
      <c r="C13" s="79" t="s">
        <v>397</v>
      </c>
      <c r="D13" s="79" t="s">
        <v>395</v>
      </c>
      <c r="E13" s="112"/>
      <c r="F13" s="134">
        <v>350</v>
      </c>
      <c r="G13" s="134">
        <v>290</v>
      </c>
      <c r="H13" s="144"/>
      <c r="I13" s="134">
        <v>179</v>
      </c>
      <c r="J13" s="118"/>
      <c r="K13" s="51">
        <f t="shared" si="0"/>
        <v>3</v>
      </c>
      <c r="L13" s="52">
        <f t="shared" si="1"/>
        <v>0.31779591541016811</v>
      </c>
      <c r="M13" s="154">
        <f t="shared" si="2"/>
        <v>273</v>
      </c>
      <c r="N13" s="103"/>
      <c r="O13" s="104"/>
      <c r="P13" s="104"/>
      <c r="Q13" s="104"/>
      <c r="R13" s="156">
        <f t="shared" si="3"/>
        <v>273</v>
      </c>
    </row>
    <row r="14" spans="1:18" ht="25.35" x14ac:dyDescent="0.4">
      <c r="A14" s="79" t="s">
        <v>396</v>
      </c>
      <c r="B14" s="79" t="s">
        <v>9</v>
      </c>
      <c r="C14" s="79" t="s">
        <v>398</v>
      </c>
      <c r="D14" s="79" t="s">
        <v>399</v>
      </c>
      <c r="E14" s="112"/>
      <c r="F14" s="134">
        <v>350</v>
      </c>
      <c r="G14" s="134">
        <v>240</v>
      </c>
      <c r="H14" s="144"/>
      <c r="I14" s="134">
        <v>199</v>
      </c>
      <c r="J14" s="118"/>
      <c r="K14" s="51">
        <f t="shared" si="0"/>
        <v>3</v>
      </c>
      <c r="L14" s="52">
        <f t="shared" si="1"/>
        <v>0.29689463446828851</v>
      </c>
      <c r="M14" s="154">
        <f t="shared" si="2"/>
        <v>263</v>
      </c>
      <c r="N14" s="103"/>
      <c r="O14" s="104"/>
      <c r="P14" s="104"/>
      <c r="Q14" s="104"/>
      <c r="R14" s="156">
        <f t="shared" si="3"/>
        <v>263</v>
      </c>
    </row>
    <row r="15" spans="1:18" x14ac:dyDescent="0.4">
      <c r="A15" s="77"/>
      <c r="B15" s="77"/>
      <c r="C15" s="77"/>
      <c r="D15" s="77"/>
      <c r="E15" s="78"/>
      <c r="F15" s="78"/>
      <c r="G15" s="77"/>
      <c r="H15" s="78"/>
    </row>
    <row r="16" spans="1:18" x14ac:dyDescent="0.4">
      <c r="A16" s="78"/>
      <c r="B16" s="78"/>
      <c r="C16" s="78"/>
      <c r="D16" s="78"/>
      <c r="E16" s="78"/>
      <c r="F16" s="78"/>
      <c r="G16" s="77"/>
      <c r="H16" s="78"/>
    </row>
    <row r="17" spans="1:8" x14ac:dyDescent="0.4">
      <c r="A17" s="78"/>
      <c r="B17" s="78"/>
      <c r="C17" s="78"/>
      <c r="D17" s="78"/>
      <c r="E17" s="78"/>
      <c r="F17" s="78"/>
      <c r="G17" s="77"/>
      <c r="H17" s="78"/>
    </row>
    <row r="18" spans="1:8" x14ac:dyDescent="0.4">
      <c r="A18" s="78"/>
      <c r="B18" s="78"/>
      <c r="C18" s="78"/>
      <c r="D18" s="78"/>
      <c r="E18" s="78"/>
      <c r="F18" s="78"/>
      <c r="G18" s="77"/>
      <c r="H18" s="78"/>
    </row>
    <row r="19" spans="1:8" x14ac:dyDescent="0.4">
      <c r="A19" s="78"/>
      <c r="B19" s="78"/>
      <c r="C19" s="78"/>
      <c r="D19" s="78"/>
      <c r="E19" s="78"/>
      <c r="F19" s="78"/>
      <c r="G19" s="77"/>
      <c r="H19" s="78"/>
    </row>
    <row r="20" spans="1:8" x14ac:dyDescent="0.4">
      <c r="A20" s="78"/>
      <c r="B20" s="78"/>
      <c r="C20" s="78"/>
      <c r="D20" s="78"/>
      <c r="E20" s="78"/>
      <c r="F20" s="78"/>
      <c r="G20" s="77"/>
      <c r="H20" s="78"/>
    </row>
    <row r="21" spans="1:8" x14ac:dyDescent="0.4">
      <c r="A21" s="78"/>
      <c r="B21" s="78"/>
      <c r="C21" s="78"/>
      <c r="D21" s="78"/>
      <c r="E21" s="78"/>
      <c r="F21" s="78"/>
      <c r="G21" s="77"/>
      <c r="H21" s="78"/>
    </row>
    <row r="22" spans="1:8" x14ac:dyDescent="0.4">
      <c r="A22" s="78"/>
      <c r="B22" s="78"/>
      <c r="C22" s="78"/>
      <c r="D22" s="78"/>
      <c r="E22" s="78"/>
      <c r="F22" s="78"/>
      <c r="G22" s="77"/>
      <c r="H22" s="78"/>
    </row>
  </sheetData>
  <mergeCells count="11">
    <mergeCell ref="A1:R1"/>
    <mergeCell ref="R3:R4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14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hyperlinks>
    <hyperlink ref="I4" r:id="rId1" display="https://online.metro-cc.ru"/>
  </hyperlinks>
  <pageMargins left="0.70866141732283472" right="0.70866141732283472" top="0.74803149606299213" bottom="0.74803149606299213" header="0.31496062992125984" footer="0.31496062992125984"/>
  <pageSetup paperSize="9" scale="57" orientation="landscape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zoomScale="85" zoomScaleNormal="85" workbookViewId="0">
      <selection activeCell="T9" sqref="T9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0.5859375" style="1" customWidth="1"/>
    <col min="4" max="4" width="18.703125" style="1" customWidth="1"/>
    <col min="5" max="10" width="10.703125" style="1" customWidth="1"/>
    <col min="11" max="11" width="10.703125" style="82" customWidth="1"/>
    <col min="12" max="14" width="9.1171875" style="1"/>
    <col min="15" max="18" width="10" style="10" customWidth="1"/>
    <col min="19" max="19" width="15.1171875" style="10" customWidth="1"/>
    <col min="20" max="16384" width="9.1171875" style="1"/>
  </cols>
  <sheetData>
    <row r="1" spans="1:19" x14ac:dyDescent="0.4">
      <c r="A1" s="181" t="s">
        <v>380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3" spans="1:19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/>
      <c r="L3" s="175" t="s">
        <v>4</v>
      </c>
      <c r="M3" s="175" t="s">
        <v>5</v>
      </c>
      <c r="N3" s="182" t="s">
        <v>355</v>
      </c>
      <c r="O3" s="178" t="s">
        <v>10</v>
      </c>
      <c r="P3" s="179"/>
      <c r="Q3" s="179"/>
      <c r="R3" s="180"/>
      <c r="S3" s="175" t="s">
        <v>360</v>
      </c>
    </row>
    <row r="4" spans="1:19" s="10" customFormat="1" ht="38" x14ac:dyDescent="0.4">
      <c r="A4" s="175"/>
      <c r="B4" s="175"/>
      <c r="C4" s="175"/>
      <c r="D4" s="175"/>
      <c r="E4" s="108" t="s">
        <v>389</v>
      </c>
      <c r="F4" s="116" t="s">
        <v>390</v>
      </c>
      <c r="G4" s="136" t="s">
        <v>350</v>
      </c>
      <c r="H4" s="116" t="s">
        <v>413</v>
      </c>
      <c r="I4" s="116" t="s">
        <v>414</v>
      </c>
      <c r="J4" s="125" t="s">
        <v>421</v>
      </c>
      <c r="K4" s="115" t="s">
        <v>431</v>
      </c>
      <c r="L4" s="175"/>
      <c r="M4" s="175"/>
      <c r="N4" s="182"/>
      <c r="O4" s="54" t="s">
        <v>11</v>
      </c>
      <c r="P4" s="14" t="s">
        <v>12</v>
      </c>
      <c r="Q4" s="14" t="s">
        <v>13</v>
      </c>
      <c r="R4" s="14" t="s">
        <v>356</v>
      </c>
      <c r="S4" s="175"/>
    </row>
    <row r="5" spans="1:19" s="33" customFormat="1" ht="55.5" customHeight="1" x14ac:dyDescent="0.5">
      <c r="A5" s="32" t="s">
        <v>37</v>
      </c>
      <c r="B5" s="3" t="s">
        <v>9</v>
      </c>
      <c r="C5" s="2" t="s">
        <v>38</v>
      </c>
      <c r="D5" s="3" t="s">
        <v>31</v>
      </c>
      <c r="E5" s="109">
        <v>44</v>
      </c>
      <c r="F5" s="134">
        <v>38</v>
      </c>
      <c r="G5" s="134">
        <v>57</v>
      </c>
      <c r="H5" s="117">
        <v>37.5</v>
      </c>
      <c r="I5" s="117">
        <v>33.9</v>
      </c>
      <c r="J5" s="126">
        <v>42.84</v>
      </c>
      <c r="K5" s="114">
        <v>46.14</v>
      </c>
      <c r="L5" s="51">
        <f>COUNT(E5:K5)</f>
        <v>7</v>
      </c>
      <c r="M5" s="52">
        <f>STDEVA(E5:K5)/(SUM(E5:K5)/COUNTIF(E5:K5,"&gt;0"))</f>
        <v>0.17718972832978822</v>
      </c>
      <c r="N5" s="154">
        <f>1/L5*(SUM(E5:K5))</f>
        <v>42.768571428571427</v>
      </c>
      <c r="O5" s="7">
        <v>64.239999999999995</v>
      </c>
      <c r="P5" s="7">
        <v>36.066666666666663</v>
      </c>
      <c r="Q5" s="8">
        <v>32.267499999999998</v>
      </c>
      <c r="R5" s="72">
        <v>27.15</v>
      </c>
      <c r="S5" s="72">
        <v>42.77</v>
      </c>
    </row>
    <row r="9" spans="1:19" ht="39.75" customHeight="1" x14ac:dyDescent="0.4">
      <c r="A9" s="185" t="s">
        <v>420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</row>
  </sheetData>
  <mergeCells count="12">
    <mergeCell ref="A9:S9"/>
    <mergeCell ref="A1:S1"/>
    <mergeCell ref="S3:S4"/>
    <mergeCell ref="A3:A4"/>
    <mergeCell ref="B3:B4"/>
    <mergeCell ref="C3:C4"/>
    <mergeCell ref="D3:D4"/>
    <mergeCell ref="E3:K3"/>
    <mergeCell ref="L3:L4"/>
    <mergeCell ref="M3:M4"/>
    <mergeCell ref="N3:N4"/>
    <mergeCell ref="O3:R3"/>
  </mergeCells>
  <conditionalFormatting sqref="O5:S5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85" zoomScaleNormal="85" workbookViewId="0">
      <selection activeCell="T6" sqref="T6"/>
    </sheetView>
  </sheetViews>
  <sheetFormatPr defaultColWidth="9.1171875" defaultRowHeight="12.7" x14ac:dyDescent="0.4"/>
  <cols>
    <col min="1" max="1" width="19.29296875" style="1" customWidth="1"/>
    <col min="2" max="2" width="9.1171875" style="1"/>
    <col min="3" max="3" width="31.703125" style="1" customWidth="1"/>
    <col min="4" max="4" width="15.5859375" style="1" customWidth="1"/>
    <col min="5" max="10" width="10.703125" style="1" customWidth="1"/>
    <col min="11" max="11" width="10.703125" style="83" customWidth="1"/>
    <col min="12" max="14" width="9.1171875" style="1"/>
    <col min="15" max="18" width="10.703125" style="1" customWidth="1"/>
    <col min="19" max="19" width="13.703125" style="1" customWidth="1"/>
    <col min="20" max="16384" width="9.1171875" style="1"/>
  </cols>
  <sheetData>
    <row r="1" spans="1:19" x14ac:dyDescent="0.4">
      <c r="A1" s="181" t="s">
        <v>381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3" spans="1:19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/>
      <c r="L3" s="175" t="s">
        <v>4</v>
      </c>
      <c r="M3" s="175" t="s">
        <v>5</v>
      </c>
      <c r="N3" s="182" t="s">
        <v>355</v>
      </c>
      <c r="O3" s="178" t="s">
        <v>10</v>
      </c>
      <c r="P3" s="179"/>
      <c r="Q3" s="179"/>
      <c r="R3" s="180"/>
      <c r="S3" s="175" t="s">
        <v>362</v>
      </c>
    </row>
    <row r="4" spans="1:19" s="10" customFormat="1" ht="50.7" x14ac:dyDescent="0.4">
      <c r="A4" s="175"/>
      <c r="B4" s="175"/>
      <c r="C4" s="175"/>
      <c r="D4" s="175"/>
      <c r="E4" s="145" t="s">
        <v>390</v>
      </c>
      <c r="F4" s="145" t="s">
        <v>401</v>
      </c>
      <c r="G4" s="145" t="s">
        <v>350</v>
      </c>
      <c r="H4" s="146" t="s">
        <v>418</v>
      </c>
      <c r="I4" s="147" t="s">
        <v>417</v>
      </c>
      <c r="J4" s="148" t="s">
        <v>416</v>
      </c>
      <c r="K4" s="121" t="s">
        <v>406</v>
      </c>
      <c r="L4" s="175"/>
      <c r="M4" s="175"/>
      <c r="N4" s="182"/>
      <c r="O4" s="54" t="s">
        <v>11</v>
      </c>
      <c r="P4" s="14" t="s">
        <v>12</v>
      </c>
      <c r="Q4" s="14" t="s">
        <v>13</v>
      </c>
      <c r="R4" s="14" t="s">
        <v>356</v>
      </c>
      <c r="S4" s="175"/>
    </row>
    <row r="5" spans="1:19" s="26" customFormat="1" ht="78" customHeight="1" x14ac:dyDescent="0.5">
      <c r="A5" s="2" t="s">
        <v>200</v>
      </c>
      <c r="B5" s="2" t="s">
        <v>9</v>
      </c>
      <c r="C5" s="2" t="s">
        <v>201</v>
      </c>
      <c r="D5" s="2" t="s">
        <v>202</v>
      </c>
      <c r="E5" s="134">
        <v>190</v>
      </c>
      <c r="F5" s="134">
        <v>160</v>
      </c>
      <c r="G5" s="134">
        <v>160</v>
      </c>
      <c r="H5" s="134">
        <v>218</v>
      </c>
      <c r="I5" s="134"/>
      <c r="J5" s="134"/>
      <c r="K5" s="114"/>
      <c r="L5" s="51">
        <f t="shared" ref="L5:L21" si="0">COUNT(E5:K5)</f>
        <v>4</v>
      </c>
      <c r="M5" s="52">
        <f t="shared" ref="M5:M21" si="1">STDEVA(E5:K5)/(SUM(E5:K5)/COUNTIF(E5:K5,"&gt;0"))</f>
        <v>0.15305921183718812</v>
      </c>
      <c r="N5" s="154">
        <f t="shared" ref="N5:N21" si="2">1/L5*(SUM(E5:K5))</f>
        <v>182</v>
      </c>
      <c r="O5" s="9">
        <v>164.62</v>
      </c>
      <c r="P5" s="8">
        <v>153.33333333333331</v>
      </c>
      <c r="Q5" s="8">
        <v>153.33333333333331</v>
      </c>
      <c r="R5" s="72">
        <v>194.71</v>
      </c>
      <c r="S5" s="31">
        <f>N5</f>
        <v>182</v>
      </c>
    </row>
    <row r="6" spans="1:19" s="26" customFormat="1" ht="78.75" customHeight="1" x14ac:dyDescent="0.5">
      <c r="A6" s="2" t="s">
        <v>203</v>
      </c>
      <c r="B6" s="2" t="s">
        <v>9</v>
      </c>
      <c r="C6" s="2" t="s">
        <v>432</v>
      </c>
      <c r="D6" s="2" t="s">
        <v>202</v>
      </c>
      <c r="E6" s="134">
        <v>170</v>
      </c>
      <c r="F6" s="134">
        <v>170</v>
      </c>
      <c r="G6" s="134">
        <v>150</v>
      </c>
      <c r="H6" s="134"/>
      <c r="I6" s="134"/>
      <c r="J6" s="134"/>
      <c r="K6" s="114">
        <v>250.34</v>
      </c>
      <c r="L6" s="51">
        <f t="shared" si="0"/>
        <v>4</v>
      </c>
      <c r="M6" s="52">
        <f t="shared" si="1"/>
        <v>0.24050162950298906</v>
      </c>
      <c r="N6" s="154">
        <f t="shared" si="2"/>
        <v>185.08500000000001</v>
      </c>
      <c r="O6" s="9">
        <v>174.62</v>
      </c>
      <c r="P6" s="8">
        <v>163.33333333333331</v>
      </c>
      <c r="Q6" s="8">
        <v>163.33333333333331</v>
      </c>
      <c r="R6" s="73">
        <v>184.7</v>
      </c>
      <c r="S6" s="31">
        <f t="shared" ref="S6:S21" si="3">N6</f>
        <v>185.08500000000001</v>
      </c>
    </row>
    <row r="7" spans="1:19" s="26" customFormat="1" ht="57" customHeight="1" x14ac:dyDescent="0.5">
      <c r="A7" s="2" t="s">
        <v>204</v>
      </c>
      <c r="B7" s="2" t="s">
        <v>9</v>
      </c>
      <c r="C7" s="2" t="s">
        <v>433</v>
      </c>
      <c r="D7" s="2" t="s">
        <v>205</v>
      </c>
      <c r="E7" s="134">
        <v>190</v>
      </c>
      <c r="F7" s="134">
        <v>160</v>
      </c>
      <c r="G7" s="134">
        <v>150</v>
      </c>
      <c r="H7" s="134">
        <v>117</v>
      </c>
      <c r="I7" s="134"/>
      <c r="J7" s="134"/>
      <c r="K7" s="114">
        <v>250.34</v>
      </c>
      <c r="L7" s="51">
        <f t="shared" si="0"/>
        <v>5</v>
      </c>
      <c r="M7" s="52">
        <f t="shared" si="1"/>
        <v>0.28972367618452566</v>
      </c>
      <c r="N7" s="154">
        <f t="shared" si="2"/>
        <v>173.46800000000002</v>
      </c>
      <c r="O7" s="9">
        <v>183.37</v>
      </c>
      <c r="P7" s="8">
        <v>173.33333333333331</v>
      </c>
      <c r="Q7" s="8">
        <v>173.33333333333331</v>
      </c>
      <c r="R7" s="73">
        <v>173.76</v>
      </c>
      <c r="S7" s="31">
        <f t="shared" si="3"/>
        <v>173.46800000000002</v>
      </c>
    </row>
    <row r="8" spans="1:19" s="26" customFormat="1" ht="63" customHeight="1" x14ac:dyDescent="0.5">
      <c r="A8" s="2" t="s">
        <v>206</v>
      </c>
      <c r="B8" s="2" t="s">
        <v>9</v>
      </c>
      <c r="C8" s="2" t="s">
        <v>207</v>
      </c>
      <c r="D8" s="2" t="s">
        <v>208</v>
      </c>
      <c r="E8" s="134">
        <v>145</v>
      </c>
      <c r="F8" s="134">
        <v>140</v>
      </c>
      <c r="G8" s="134">
        <v>140</v>
      </c>
      <c r="H8" s="134">
        <v>177</v>
      </c>
      <c r="I8" s="134"/>
      <c r="J8" s="134"/>
      <c r="K8" s="114"/>
      <c r="L8" s="51">
        <f t="shared" si="0"/>
        <v>4</v>
      </c>
      <c r="M8" s="52">
        <f t="shared" si="1"/>
        <v>0.11842661692398539</v>
      </c>
      <c r="N8" s="154">
        <f t="shared" si="2"/>
        <v>150.5</v>
      </c>
      <c r="O8" s="9">
        <v>130</v>
      </c>
      <c r="P8" s="8">
        <v>139</v>
      </c>
      <c r="Q8" s="8">
        <v>139</v>
      </c>
      <c r="R8" s="73">
        <v>150.47999999999999</v>
      </c>
      <c r="S8" s="31">
        <f t="shared" si="3"/>
        <v>150.5</v>
      </c>
    </row>
    <row r="9" spans="1:19" s="26" customFormat="1" ht="114" x14ac:dyDescent="0.5">
      <c r="A9" s="2" t="s">
        <v>209</v>
      </c>
      <c r="B9" s="2" t="s">
        <v>9</v>
      </c>
      <c r="C9" s="2" t="s">
        <v>210</v>
      </c>
      <c r="D9" s="2" t="s">
        <v>211</v>
      </c>
      <c r="E9" s="134">
        <v>160</v>
      </c>
      <c r="F9" s="134">
        <v>150</v>
      </c>
      <c r="G9" s="134">
        <v>110</v>
      </c>
      <c r="H9" s="134"/>
      <c r="I9" s="149">
        <v>210</v>
      </c>
      <c r="J9" s="134"/>
      <c r="K9" s="114">
        <v>250.34</v>
      </c>
      <c r="L9" s="51">
        <f t="shared" si="0"/>
        <v>5</v>
      </c>
      <c r="M9" s="52">
        <f t="shared" si="1"/>
        <v>0.31070205891880098</v>
      </c>
      <c r="N9" s="154">
        <f t="shared" si="2"/>
        <v>176.06800000000001</v>
      </c>
      <c r="O9" s="9">
        <v>128.33000000000001</v>
      </c>
      <c r="P9" s="8">
        <v>148.33333333333331</v>
      </c>
      <c r="Q9" s="8">
        <v>148.33333333333331</v>
      </c>
      <c r="R9" s="73">
        <v>173.52</v>
      </c>
      <c r="S9" s="31">
        <f t="shared" si="3"/>
        <v>176.06800000000001</v>
      </c>
    </row>
    <row r="10" spans="1:19" s="26" customFormat="1" ht="63.35" x14ac:dyDescent="0.5">
      <c r="A10" s="2" t="s">
        <v>212</v>
      </c>
      <c r="B10" s="19" t="s">
        <v>9</v>
      </c>
      <c r="C10" s="2" t="s">
        <v>213</v>
      </c>
      <c r="D10" s="2" t="s">
        <v>211</v>
      </c>
      <c r="E10" s="134">
        <v>160</v>
      </c>
      <c r="F10" s="134">
        <v>180</v>
      </c>
      <c r="G10" s="134">
        <v>120</v>
      </c>
      <c r="H10" s="134"/>
      <c r="I10" s="150">
        <v>238</v>
      </c>
      <c r="J10" s="134"/>
      <c r="K10" s="114"/>
      <c r="L10" s="51">
        <f t="shared" si="0"/>
        <v>4</v>
      </c>
      <c r="M10" s="52">
        <f t="shared" si="1"/>
        <v>0.28158089431889605</v>
      </c>
      <c r="N10" s="154">
        <f t="shared" si="2"/>
        <v>174.5</v>
      </c>
      <c r="O10" s="9">
        <v>136.66999999999999</v>
      </c>
      <c r="P10" s="8">
        <v>163.33333333333331</v>
      </c>
      <c r="Q10" s="8">
        <v>163.33333333333331</v>
      </c>
      <c r="R10" s="73">
        <v>175.77</v>
      </c>
      <c r="S10" s="31">
        <f t="shared" si="3"/>
        <v>174.5</v>
      </c>
    </row>
    <row r="11" spans="1:19" s="26" customFormat="1" ht="56.25" customHeight="1" x14ac:dyDescent="0.5">
      <c r="A11" s="2" t="s">
        <v>214</v>
      </c>
      <c r="B11" s="2" t="s">
        <v>9</v>
      </c>
      <c r="C11" s="2" t="s">
        <v>215</v>
      </c>
      <c r="D11" s="2" t="s">
        <v>216</v>
      </c>
      <c r="E11" s="134">
        <v>160</v>
      </c>
      <c r="F11" s="134">
        <v>150</v>
      </c>
      <c r="G11" s="134">
        <v>130</v>
      </c>
      <c r="H11" s="134"/>
      <c r="I11" s="150"/>
      <c r="J11" s="134"/>
      <c r="K11" s="114"/>
      <c r="L11" s="51">
        <f t="shared" si="0"/>
        <v>3</v>
      </c>
      <c r="M11" s="52">
        <f t="shared" si="1"/>
        <v>0.10414944761263273</v>
      </c>
      <c r="N11" s="154">
        <f t="shared" si="2"/>
        <v>146.66666666666666</v>
      </c>
      <c r="O11" s="9">
        <v>160</v>
      </c>
      <c r="P11" s="8">
        <v>160</v>
      </c>
      <c r="Q11" s="8">
        <v>160</v>
      </c>
      <c r="R11" s="73">
        <v>149.5</v>
      </c>
      <c r="S11" s="31">
        <f t="shared" si="3"/>
        <v>146.66666666666666</v>
      </c>
    </row>
    <row r="12" spans="1:19" s="26" customFormat="1" ht="63.35" x14ac:dyDescent="0.5">
      <c r="A12" s="2" t="s">
        <v>214</v>
      </c>
      <c r="B12" s="2" t="s">
        <v>9</v>
      </c>
      <c r="C12" s="2" t="s">
        <v>217</v>
      </c>
      <c r="D12" s="2" t="s">
        <v>218</v>
      </c>
      <c r="E12" s="141">
        <v>160</v>
      </c>
      <c r="F12" s="141">
        <v>150</v>
      </c>
      <c r="G12" s="141">
        <v>130</v>
      </c>
      <c r="H12" s="134"/>
      <c r="I12" s="150"/>
      <c r="J12" s="142"/>
      <c r="K12" s="120"/>
      <c r="L12" s="51">
        <f t="shared" si="0"/>
        <v>3</v>
      </c>
      <c r="M12" s="52">
        <f t="shared" si="1"/>
        <v>0.10414944761263273</v>
      </c>
      <c r="N12" s="154">
        <f t="shared" si="2"/>
        <v>146.66666666666666</v>
      </c>
      <c r="O12" s="4">
        <v>156.66999999999999</v>
      </c>
      <c r="P12" s="4">
        <v>160</v>
      </c>
      <c r="Q12" s="4">
        <v>160</v>
      </c>
      <c r="R12" s="73">
        <v>146.33000000000001</v>
      </c>
      <c r="S12" s="31">
        <f t="shared" si="3"/>
        <v>146.66666666666666</v>
      </c>
    </row>
    <row r="13" spans="1:19" s="26" customFormat="1" ht="114" x14ac:dyDescent="0.5">
      <c r="A13" s="2" t="s">
        <v>239</v>
      </c>
      <c r="B13" s="2" t="s">
        <v>9</v>
      </c>
      <c r="C13" s="2" t="s">
        <v>219</v>
      </c>
      <c r="D13" s="2" t="s">
        <v>220</v>
      </c>
      <c r="E13" s="141">
        <v>135</v>
      </c>
      <c r="F13" s="141"/>
      <c r="G13" s="141">
        <v>100</v>
      </c>
      <c r="H13" s="134"/>
      <c r="I13" s="150">
        <v>189</v>
      </c>
      <c r="J13" s="142"/>
      <c r="K13" s="120"/>
      <c r="L13" s="51">
        <f t="shared" si="0"/>
        <v>3</v>
      </c>
      <c r="M13" s="52">
        <f t="shared" si="1"/>
        <v>0.31724109117887012</v>
      </c>
      <c r="N13" s="154">
        <f t="shared" si="2"/>
        <v>141.33333333333331</v>
      </c>
      <c r="O13" s="4">
        <v>145</v>
      </c>
      <c r="P13" s="4">
        <v>141.33333333333331</v>
      </c>
      <c r="Q13" s="4">
        <v>141.33333333333331</v>
      </c>
      <c r="R13" s="73">
        <v>137</v>
      </c>
      <c r="S13" s="31">
        <f t="shared" si="3"/>
        <v>141.33333333333331</v>
      </c>
    </row>
    <row r="14" spans="1:19" s="26" customFormat="1" ht="57.75" customHeight="1" x14ac:dyDescent="0.5">
      <c r="A14" s="2" t="s">
        <v>221</v>
      </c>
      <c r="B14" s="2" t="s">
        <v>9</v>
      </c>
      <c r="C14" s="2" t="s">
        <v>222</v>
      </c>
      <c r="D14" s="2" t="s">
        <v>223</v>
      </c>
      <c r="E14" s="141">
        <v>170</v>
      </c>
      <c r="F14" s="141">
        <v>280</v>
      </c>
      <c r="G14" s="141">
        <v>160</v>
      </c>
      <c r="H14" s="134">
        <v>259</v>
      </c>
      <c r="I14" s="142"/>
      <c r="J14" s="142"/>
      <c r="K14" s="120"/>
      <c r="L14" s="51">
        <f t="shared" si="0"/>
        <v>4</v>
      </c>
      <c r="M14" s="52">
        <f t="shared" si="1"/>
        <v>0.2811312893475244</v>
      </c>
      <c r="N14" s="154">
        <f t="shared" si="2"/>
        <v>217.25</v>
      </c>
      <c r="O14" s="4">
        <v>173.33</v>
      </c>
      <c r="P14" s="4">
        <v>180</v>
      </c>
      <c r="Q14" s="4">
        <v>180</v>
      </c>
      <c r="R14" s="73">
        <v>207.94</v>
      </c>
      <c r="S14" s="31">
        <f t="shared" si="3"/>
        <v>217.25</v>
      </c>
    </row>
    <row r="15" spans="1:19" s="26" customFormat="1" ht="63.35" x14ac:dyDescent="0.5">
      <c r="A15" s="2" t="s">
        <v>224</v>
      </c>
      <c r="B15" s="2" t="s">
        <v>9</v>
      </c>
      <c r="C15" s="2" t="s">
        <v>225</v>
      </c>
      <c r="D15" s="2" t="s">
        <v>226</v>
      </c>
      <c r="E15" s="141">
        <v>190</v>
      </c>
      <c r="F15" s="141">
        <v>150</v>
      </c>
      <c r="G15" s="141">
        <v>160</v>
      </c>
      <c r="H15" s="134">
        <v>159</v>
      </c>
      <c r="I15" s="142"/>
      <c r="J15" s="150"/>
      <c r="K15" s="120"/>
      <c r="L15" s="51">
        <f t="shared" si="0"/>
        <v>4</v>
      </c>
      <c r="M15" s="52">
        <f t="shared" si="1"/>
        <v>0.10575807551404551</v>
      </c>
      <c r="N15" s="154">
        <f t="shared" si="2"/>
        <v>164.75</v>
      </c>
      <c r="O15" s="4">
        <v>156.66999999999999</v>
      </c>
      <c r="P15" s="4">
        <v>170.16499999999999</v>
      </c>
      <c r="Q15" s="4">
        <v>170.16499999999999</v>
      </c>
      <c r="R15" s="73">
        <v>149.81</v>
      </c>
      <c r="S15" s="31">
        <f t="shared" si="3"/>
        <v>164.75</v>
      </c>
    </row>
    <row r="16" spans="1:19" s="26" customFormat="1" ht="88.7" x14ac:dyDescent="0.5">
      <c r="A16" s="2" t="s">
        <v>227</v>
      </c>
      <c r="B16" s="2" t="s">
        <v>124</v>
      </c>
      <c r="C16" s="2" t="s">
        <v>238</v>
      </c>
      <c r="D16" s="2" t="s">
        <v>228</v>
      </c>
      <c r="E16" s="141">
        <v>75</v>
      </c>
      <c r="F16" s="141">
        <v>90</v>
      </c>
      <c r="G16" s="141">
        <v>50</v>
      </c>
      <c r="H16" s="134"/>
      <c r="I16" s="142"/>
      <c r="J16" s="150">
        <v>85.9</v>
      </c>
      <c r="K16" s="120"/>
      <c r="L16" s="51">
        <f t="shared" si="0"/>
        <v>4</v>
      </c>
      <c r="M16" s="52">
        <f t="shared" si="1"/>
        <v>0.23886421410764044</v>
      </c>
      <c r="N16" s="154">
        <f t="shared" si="2"/>
        <v>75.224999999999994</v>
      </c>
      <c r="O16" s="4">
        <v>81.05</v>
      </c>
      <c r="P16" s="4">
        <v>81.666666666666657</v>
      </c>
      <c r="Q16" s="4">
        <v>81.666666666666657</v>
      </c>
      <c r="R16" s="73">
        <v>78.680000000000007</v>
      </c>
      <c r="S16" s="31">
        <f t="shared" si="3"/>
        <v>75.224999999999994</v>
      </c>
    </row>
    <row r="17" spans="1:19" s="26" customFormat="1" ht="76" x14ac:dyDescent="0.5">
      <c r="A17" s="2" t="s">
        <v>227</v>
      </c>
      <c r="B17" s="2" t="s">
        <v>124</v>
      </c>
      <c r="C17" s="2" t="s">
        <v>237</v>
      </c>
      <c r="D17" s="2" t="s">
        <v>229</v>
      </c>
      <c r="E17" s="141">
        <v>100</v>
      </c>
      <c r="F17" s="141">
        <v>110</v>
      </c>
      <c r="G17" s="141">
        <v>120</v>
      </c>
      <c r="H17" s="142"/>
      <c r="I17" s="142"/>
      <c r="J17" s="150"/>
      <c r="K17" s="120"/>
      <c r="L17" s="51">
        <f t="shared" si="0"/>
        <v>3</v>
      </c>
      <c r="M17" s="52">
        <f t="shared" si="1"/>
        <v>9.0909090909090912E-2</v>
      </c>
      <c r="N17" s="154">
        <f t="shared" si="2"/>
        <v>110</v>
      </c>
      <c r="O17" s="4">
        <v>106.05</v>
      </c>
      <c r="P17" s="4">
        <v>116.66666666666666</v>
      </c>
      <c r="Q17" s="4">
        <v>116.66666666666666</v>
      </c>
      <c r="R17" s="73">
        <v>108.68</v>
      </c>
      <c r="S17" s="31">
        <f t="shared" si="3"/>
        <v>110</v>
      </c>
    </row>
    <row r="18" spans="1:19" s="26" customFormat="1" ht="76" x14ac:dyDescent="0.5">
      <c r="A18" s="2" t="s">
        <v>227</v>
      </c>
      <c r="B18" s="2" t="s">
        <v>124</v>
      </c>
      <c r="C18" s="2" t="s">
        <v>236</v>
      </c>
      <c r="D18" s="2" t="s">
        <v>229</v>
      </c>
      <c r="E18" s="141">
        <v>100</v>
      </c>
      <c r="F18" s="141">
        <v>140</v>
      </c>
      <c r="G18" s="141">
        <v>125</v>
      </c>
      <c r="H18" s="142"/>
      <c r="I18" s="142"/>
      <c r="J18" s="150"/>
      <c r="K18" s="120"/>
      <c r="L18" s="51">
        <f t="shared" si="0"/>
        <v>3</v>
      </c>
      <c r="M18" s="52">
        <f t="shared" si="1"/>
        <v>0.16608706373948115</v>
      </c>
      <c r="N18" s="154">
        <f t="shared" si="2"/>
        <v>121.66666666666666</v>
      </c>
      <c r="O18" s="4">
        <v>97.3</v>
      </c>
      <c r="P18" s="4">
        <v>106.66666666666666</v>
      </c>
      <c r="Q18" s="4">
        <v>106.66666666666666</v>
      </c>
      <c r="R18" s="73">
        <v>114.37</v>
      </c>
      <c r="S18" s="31">
        <f t="shared" si="3"/>
        <v>121.66666666666666</v>
      </c>
    </row>
    <row r="19" spans="1:19" s="26" customFormat="1" ht="76" x14ac:dyDescent="0.5">
      <c r="A19" s="2" t="s">
        <v>227</v>
      </c>
      <c r="B19" s="2" t="s">
        <v>124</v>
      </c>
      <c r="C19" s="2" t="s">
        <v>235</v>
      </c>
      <c r="D19" s="2" t="s">
        <v>229</v>
      </c>
      <c r="E19" s="141">
        <v>100</v>
      </c>
      <c r="F19" s="141">
        <v>100</v>
      </c>
      <c r="G19" s="141">
        <v>125</v>
      </c>
      <c r="H19" s="142"/>
      <c r="I19" s="142"/>
      <c r="J19" s="150"/>
      <c r="K19" s="120"/>
      <c r="L19" s="51">
        <f t="shared" si="0"/>
        <v>3</v>
      </c>
      <c r="M19" s="52">
        <f t="shared" si="1"/>
        <v>0.13323467750529788</v>
      </c>
      <c r="N19" s="154">
        <f t="shared" si="2"/>
        <v>108.33333333333333</v>
      </c>
      <c r="O19" s="4">
        <v>102.3</v>
      </c>
      <c r="P19" s="4">
        <v>113.33333333333333</v>
      </c>
      <c r="Q19" s="4">
        <v>113.33333333333333</v>
      </c>
      <c r="R19" s="73">
        <v>107.02</v>
      </c>
      <c r="S19" s="31">
        <f t="shared" si="3"/>
        <v>108.33333333333333</v>
      </c>
    </row>
    <row r="20" spans="1:19" s="26" customFormat="1" ht="78" customHeight="1" x14ac:dyDescent="0.5">
      <c r="A20" s="2" t="s">
        <v>227</v>
      </c>
      <c r="B20" s="2" t="s">
        <v>124</v>
      </c>
      <c r="C20" s="2" t="s">
        <v>234</v>
      </c>
      <c r="D20" s="2" t="s">
        <v>230</v>
      </c>
      <c r="E20" s="141">
        <v>130</v>
      </c>
      <c r="F20" s="141">
        <v>130</v>
      </c>
      <c r="G20" s="141">
        <v>130</v>
      </c>
      <c r="H20" s="141">
        <v>99</v>
      </c>
      <c r="I20" s="142"/>
      <c r="J20" s="150"/>
      <c r="K20" s="120"/>
      <c r="L20" s="51">
        <f t="shared" si="0"/>
        <v>4</v>
      </c>
      <c r="M20" s="52">
        <f t="shared" si="1"/>
        <v>0.12678936605316973</v>
      </c>
      <c r="N20" s="154">
        <f t="shared" si="2"/>
        <v>122.25</v>
      </c>
      <c r="O20" s="4">
        <v>133.33000000000001</v>
      </c>
      <c r="P20" s="4">
        <v>136.66666666666666</v>
      </c>
      <c r="Q20" s="4">
        <v>136.66666666666666</v>
      </c>
      <c r="R20" s="73">
        <v>118.81</v>
      </c>
      <c r="S20" s="31">
        <f t="shared" si="3"/>
        <v>122.25</v>
      </c>
    </row>
    <row r="21" spans="1:19" s="26" customFormat="1" ht="76" x14ac:dyDescent="0.5">
      <c r="A21" s="2" t="s">
        <v>231</v>
      </c>
      <c r="B21" s="2" t="s">
        <v>9</v>
      </c>
      <c r="C21" s="2" t="s">
        <v>232</v>
      </c>
      <c r="D21" s="2" t="s">
        <v>233</v>
      </c>
      <c r="E21" s="141">
        <v>320</v>
      </c>
      <c r="F21" s="141">
        <v>300</v>
      </c>
      <c r="G21" s="141">
        <v>220</v>
      </c>
      <c r="H21" s="142"/>
      <c r="I21" s="142"/>
      <c r="J21" s="142"/>
      <c r="K21" s="120"/>
      <c r="L21" s="51">
        <f t="shared" si="0"/>
        <v>3</v>
      </c>
      <c r="M21" s="52">
        <f t="shared" si="1"/>
        <v>0.1889822365046136</v>
      </c>
      <c r="N21" s="154">
        <f t="shared" si="2"/>
        <v>280</v>
      </c>
      <c r="O21" s="4">
        <v>280</v>
      </c>
      <c r="P21" s="4">
        <v>291.75</v>
      </c>
      <c r="Q21" s="4">
        <v>291.75</v>
      </c>
      <c r="R21" s="73">
        <v>289.13</v>
      </c>
      <c r="S21" s="31">
        <f t="shared" si="3"/>
        <v>280</v>
      </c>
    </row>
    <row r="22" spans="1:19" s="26" customFormat="1" x14ac:dyDescent="0.5">
      <c r="E22" s="43"/>
      <c r="F22" s="43"/>
      <c r="G22" s="43"/>
      <c r="H22" s="43"/>
      <c r="I22" s="43"/>
      <c r="J22" s="43"/>
      <c r="K22" s="80"/>
      <c r="L22" s="43"/>
      <c r="M22" s="43"/>
      <c r="N22" s="43"/>
    </row>
    <row r="23" spans="1:19" x14ac:dyDescent="0.4">
      <c r="E23" s="10"/>
      <c r="F23" s="10"/>
      <c r="G23" s="10"/>
      <c r="H23" s="10"/>
      <c r="I23" s="10"/>
      <c r="J23" s="10"/>
      <c r="L23" s="10"/>
      <c r="M23" s="10"/>
      <c r="N23" s="10"/>
    </row>
  </sheetData>
  <mergeCells count="11">
    <mergeCell ref="A1:S1"/>
    <mergeCell ref="S3:S4"/>
    <mergeCell ref="A3:A4"/>
    <mergeCell ref="B3:B4"/>
    <mergeCell ref="C3:C4"/>
    <mergeCell ref="D3:D4"/>
    <mergeCell ref="E3:K3"/>
    <mergeCell ref="L3:L4"/>
    <mergeCell ref="M3:M4"/>
    <mergeCell ref="N3:N4"/>
    <mergeCell ref="O3:R3"/>
  </mergeCells>
  <conditionalFormatting sqref="O5:S21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dataValidations count="1">
    <dataValidation type="list" allowBlank="1" showInputMessage="1" showErrorMessage="1" sqref="B12">
      <formula1>dict14596a9dae914c82b1d1f6ee71223594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85" zoomScaleNormal="85" workbookViewId="0">
      <selection activeCell="P12" sqref="P12"/>
    </sheetView>
  </sheetViews>
  <sheetFormatPr defaultColWidth="9.1171875" defaultRowHeight="12.7" x14ac:dyDescent="0.4"/>
  <cols>
    <col min="1" max="1" width="19.29296875" style="1" customWidth="1"/>
    <col min="2" max="2" width="9.1171875" style="1"/>
    <col min="3" max="3" width="31.703125" style="1" customWidth="1"/>
    <col min="4" max="4" width="15.5859375" style="1" customWidth="1"/>
    <col min="5" max="5" width="10.87890625" style="1" customWidth="1"/>
    <col min="6" max="6" width="10.87890625" style="10" customWidth="1"/>
    <col min="7" max="7" width="10.87890625" style="75" customWidth="1"/>
    <col min="8" max="8" width="10.87890625" style="1" customWidth="1"/>
    <col min="9" max="9" width="10.87890625" style="82" customWidth="1"/>
    <col min="10" max="12" width="9.1171875" style="1"/>
    <col min="13" max="16" width="10.703125" style="1" customWidth="1"/>
    <col min="17" max="17" width="13.703125" style="1" customWidth="1"/>
    <col min="18" max="16384" width="9.1171875" style="1"/>
  </cols>
  <sheetData>
    <row r="1" spans="1:17" x14ac:dyDescent="0.4">
      <c r="A1" s="181" t="s">
        <v>382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3" spans="1:17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 t="s">
        <v>4</v>
      </c>
      <c r="K3" s="175" t="s">
        <v>5</v>
      </c>
      <c r="L3" s="182" t="s">
        <v>354</v>
      </c>
      <c r="M3" s="178" t="s">
        <v>10</v>
      </c>
      <c r="N3" s="179"/>
      <c r="O3" s="179"/>
      <c r="P3" s="180"/>
      <c r="Q3" s="175" t="s">
        <v>360</v>
      </c>
    </row>
    <row r="4" spans="1:17" s="95" customFormat="1" ht="50.7" x14ac:dyDescent="0.5">
      <c r="A4" s="175"/>
      <c r="B4" s="175"/>
      <c r="C4" s="175"/>
      <c r="D4" s="175"/>
      <c r="E4" s="145" t="s">
        <v>401</v>
      </c>
      <c r="F4" s="145" t="s">
        <v>390</v>
      </c>
      <c r="G4" s="151" t="s">
        <v>350</v>
      </c>
      <c r="H4" s="146" t="s">
        <v>418</v>
      </c>
      <c r="I4" s="121" t="s">
        <v>408</v>
      </c>
      <c r="J4" s="175"/>
      <c r="K4" s="175"/>
      <c r="L4" s="182"/>
      <c r="M4" s="92" t="s">
        <v>11</v>
      </c>
      <c r="N4" s="14" t="s">
        <v>12</v>
      </c>
      <c r="O4" s="14" t="s">
        <v>13</v>
      </c>
      <c r="P4" s="14" t="s">
        <v>356</v>
      </c>
      <c r="Q4" s="175"/>
    </row>
    <row r="5" spans="1:17" s="26" customFormat="1" ht="58.5" customHeight="1" x14ac:dyDescent="0.5">
      <c r="A5" s="2" t="s">
        <v>240</v>
      </c>
      <c r="B5" s="23" t="s">
        <v>9</v>
      </c>
      <c r="C5" s="23" t="s">
        <v>263</v>
      </c>
      <c r="D5" s="23" t="s">
        <v>241</v>
      </c>
      <c r="E5" s="134">
        <v>105</v>
      </c>
      <c r="F5" s="134">
        <v>120</v>
      </c>
      <c r="G5" s="150">
        <v>140</v>
      </c>
      <c r="H5" s="134"/>
      <c r="I5" s="114">
        <v>105.77</v>
      </c>
      <c r="J5" s="5">
        <f t="shared" ref="J5:J23" si="0">COUNT(E5:I5)</f>
        <v>4</v>
      </c>
      <c r="K5" s="6">
        <f t="shared" ref="K5:K23" si="1">STDEVA(E5:I5)/(SUM(E5:I5)/COUNTIF(E5:I5,"&gt;0"))</f>
        <v>0.1392869880030195</v>
      </c>
      <c r="L5" s="154">
        <f t="shared" ref="L5:L23" si="2">1/J5*(SUM(E5:I5))</f>
        <v>117.6925</v>
      </c>
      <c r="M5" s="9">
        <v>118.5</v>
      </c>
      <c r="N5" s="8">
        <v>114.645</v>
      </c>
      <c r="O5" s="8">
        <v>118.33333333333333</v>
      </c>
      <c r="P5" s="72">
        <v>116.01</v>
      </c>
      <c r="Q5" s="31">
        <f>L5</f>
        <v>117.6925</v>
      </c>
    </row>
    <row r="6" spans="1:17" s="26" customFormat="1" ht="58.5" customHeight="1" x14ac:dyDescent="0.5">
      <c r="A6" s="2" t="s">
        <v>240</v>
      </c>
      <c r="B6" s="23" t="s">
        <v>9</v>
      </c>
      <c r="C6" s="23" t="s">
        <v>266</v>
      </c>
      <c r="D6" s="23" t="s">
        <v>241</v>
      </c>
      <c r="E6" s="134">
        <v>102</v>
      </c>
      <c r="F6" s="134">
        <v>115</v>
      </c>
      <c r="G6" s="150">
        <v>140</v>
      </c>
      <c r="H6" s="134"/>
      <c r="I6" s="114">
        <v>105.77</v>
      </c>
      <c r="J6" s="5">
        <f t="shared" si="0"/>
        <v>4</v>
      </c>
      <c r="K6" s="6">
        <f t="shared" si="1"/>
        <v>0.14780936900236671</v>
      </c>
      <c r="L6" s="154">
        <f t="shared" si="2"/>
        <v>115.6925</v>
      </c>
      <c r="M6" s="9">
        <v>126.25</v>
      </c>
      <c r="N6" s="8">
        <v>121.66666666666666</v>
      </c>
      <c r="O6" s="8">
        <v>126.66666666666666</v>
      </c>
      <c r="P6" s="73">
        <v>114.34</v>
      </c>
      <c r="Q6" s="31">
        <f t="shared" ref="Q6:Q23" si="3">L6</f>
        <v>115.6925</v>
      </c>
    </row>
    <row r="7" spans="1:17" s="26" customFormat="1" ht="58.5" customHeight="1" x14ac:dyDescent="0.5">
      <c r="A7" s="2" t="s">
        <v>240</v>
      </c>
      <c r="B7" s="23" t="s">
        <v>9</v>
      </c>
      <c r="C7" s="23" t="s">
        <v>264</v>
      </c>
      <c r="D7" s="23" t="s">
        <v>241</v>
      </c>
      <c r="E7" s="134">
        <v>130</v>
      </c>
      <c r="F7" s="134">
        <v>130</v>
      </c>
      <c r="G7" s="150">
        <v>140</v>
      </c>
      <c r="H7" s="134">
        <v>106</v>
      </c>
      <c r="I7" s="114">
        <v>106.29</v>
      </c>
      <c r="J7" s="51">
        <f t="shared" si="0"/>
        <v>5</v>
      </c>
      <c r="K7" s="52">
        <f t="shared" si="1"/>
        <v>0.12609600278301053</v>
      </c>
      <c r="L7" s="154">
        <f t="shared" si="2"/>
        <v>122.458</v>
      </c>
      <c r="M7" s="9">
        <v>128.25</v>
      </c>
      <c r="N7" s="8">
        <v>128.33333333333331</v>
      </c>
      <c r="O7" s="8">
        <v>130</v>
      </c>
      <c r="P7" s="73">
        <v>116.01</v>
      </c>
      <c r="Q7" s="31">
        <f t="shared" si="3"/>
        <v>122.458</v>
      </c>
    </row>
    <row r="8" spans="1:17" s="26" customFormat="1" ht="58.5" customHeight="1" x14ac:dyDescent="0.5">
      <c r="A8" s="2" t="s">
        <v>242</v>
      </c>
      <c r="B8" s="2" t="s">
        <v>9</v>
      </c>
      <c r="C8" s="2" t="s">
        <v>243</v>
      </c>
      <c r="D8" s="2" t="s">
        <v>241</v>
      </c>
      <c r="E8" s="134">
        <v>90</v>
      </c>
      <c r="F8" s="134">
        <v>90</v>
      </c>
      <c r="G8" s="150"/>
      <c r="H8" s="134"/>
      <c r="I8" s="114">
        <v>73.41</v>
      </c>
      <c r="J8" s="51">
        <f t="shared" si="0"/>
        <v>3</v>
      </c>
      <c r="K8" s="52">
        <f t="shared" si="1"/>
        <v>0.11339222168646731</v>
      </c>
      <c r="L8" s="154">
        <f t="shared" si="2"/>
        <v>84.47</v>
      </c>
      <c r="M8" s="9">
        <v>125.82</v>
      </c>
      <c r="N8" s="8">
        <v>121.5025</v>
      </c>
      <c r="O8" s="8">
        <v>114.9975</v>
      </c>
      <c r="P8" s="73">
        <v>82.28</v>
      </c>
      <c r="Q8" s="31">
        <f t="shared" si="3"/>
        <v>84.47</v>
      </c>
    </row>
    <row r="9" spans="1:17" s="26" customFormat="1" ht="58.5" customHeight="1" x14ac:dyDescent="0.5">
      <c r="A9" s="2" t="s">
        <v>242</v>
      </c>
      <c r="B9" s="23" t="s">
        <v>9</v>
      </c>
      <c r="C9" s="23" t="s">
        <v>265</v>
      </c>
      <c r="D9" s="23" t="s">
        <v>241</v>
      </c>
      <c r="E9" s="134">
        <v>100</v>
      </c>
      <c r="F9" s="134">
        <v>100</v>
      </c>
      <c r="G9" s="150"/>
      <c r="H9" s="134"/>
      <c r="I9" s="114">
        <v>76.64</v>
      </c>
      <c r="J9" s="51">
        <f t="shared" si="0"/>
        <v>3</v>
      </c>
      <c r="K9" s="52">
        <f t="shared" si="1"/>
        <v>0.14625761590807149</v>
      </c>
      <c r="L9" s="154">
        <f t="shared" si="2"/>
        <v>92.213333333333324</v>
      </c>
      <c r="M9" s="9">
        <v>129.71</v>
      </c>
      <c r="N9" s="8">
        <v>124.0025</v>
      </c>
      <c r="O9" s="8">
        <v>125.75</v>
      </c>
      <c r="P9" s="73">
        <v>82.28</v>
      </c>
      <c r="Q9" s="31">
        <f t="shared" si="3"/>
        <v>92.213333333333324</v>
      </c>
    </row>
    <row r="10" spans="1:17" s="26" customFormat="1" ht="58.5" customHeight="1" x14ac:dyDescent="0.5">
      <c r="A10" s="2" t="s">
        <v>244</v>
      </c>
      <c r="B10" s="23" t="s">
        <v>9</v>
      </c>
      <c r="C10" s="23" t="s">
        <v>267</v>
      </c>
      <c r="D10" s="23" t="s">
        <v>241</v>
      </c>
      <c r="E10" s="134"/>
      <c r="F10" s="134">
        <v>62</v>
      </c>
      <c r="G10" s="150">
        <v>75</v>
      </c>
      <c r="H10" s="134"/>
      <c r="I10" s="114">
        <v>51.51</v>
      </c>
      <c r="J10" s="51">
        <f t="shared" si="0"/>
        <v>3</v>
      </c>
      <c r="K10" s="52">
        <f t="shared" si="1"/>
        <v>0.18726851199506978</v>
      </c>
      <c r="L10" s="154">
        <f t="shared" si="2"/>
        <v>62.836666666666659</v>
      </c>
      <c r="M10" s="9">
        <v>63.17</v>
      </c>
      <c r="N10" s="8">
        <v>63.046000000000006</v>
      </c>
      <c r="O10" s="8">
        <v>63.666666666666664</v>
      </c>
      <c r="P10" s="73">
        <v>51.93</v>
      </c>
      <c r="Q10" s="31">
        <f t="shared" si="3"/>
        <v>62.836666666666659</v>
      </c>
    </row>
    <row r="11" spans="1:17" s="26" customFormat="1" ht="58.5" customHeight="1" x14ac:dyDescent="0.5">
      <c r="A11" s="2" t="s">
        <v>244</v>
      </c>
      <c r="B11" s="23" t="s">
        <v>9</v>
      </c>
      <c r="C11" s="23" t="s">
        <v>268</v>
      </c>
      <c r="D11" s="23" t="s">
        <v>241</v>
      </c>
      <c r="E11" s="134">
        <v>60</v>
      </c>
      <c r="F11" s="134">
        <v>56</v>
      </c>
      <c r="G11" s="150">
        <v>75</v>
      </c>
      <c r="H11" s="134"/>
      <c r="I11" s="114">
        <v>51.05</v>
      </c>
      <c r="J11" s="51">
        <f t="shared" si="0"/>
        <v>4</v>
      </c>
      <c r="K11" s="52">
        <f t="shared" si="1"/>
        <v>0.17068857980046073</v>
      </c>
      <c r="L11" s="154">
        <f t="shared" si="2"/>
        <v>60.512500000000003</v>
      </c>
      <c r="M11" s="9">
        <v>60.13</v>
      </c>
      <c r="N11" s="8">
        <v>62.5</v>
      </c>
      <c r="O11" s="8">
        <v>65.666666666666657</v>
      </c>
      <c r="P11" s="73">
        <v>51.93</v>
      </c>
      <c r="Q11" s="31">
        <v>51.05</v>
      </c>
    </row>
    <row r="12" spans="1:17" s="26" customFormat="1" ht="58.5" customHeight="1" x14ac:dyDescent="0.5">
      <c r="A12" s="2" t="s">
        <v>245</v>
      </c>
      <c r="B12" s="2" t="s">
        <v>9</v>
      </c>
      <c r="C12" s="2" t="s">
        <v>269</v>
      </c>
      <c r="D12" s="2" t="s">
        <v>241</v>
      </c>
      <c r="E12" s="141">
        <v>55</v>
      </c>
      <c r="F12" s="141"/>
      <c r="G12" s="150">
        <v>78</v>
      </c>
      <c r="H12" s="142"/>
      <c r="I12" s="120">
        <v>54.19</v>
      </c>
      <c r="J12" s="51">
        <f t="shared" si="0"/>
        <v>3</v>
      </c>
      <c r="K12" s="52">
        <f t="shared" si="1"/>
        <v>0.21666142789967796</v>
      </c>
      <c r="L12" s="154">
        <f t="shared" si="2"/>
        <v>62.396666666666661</v>
      </c>
      <c r="M12" s="4">
        <v>57.56</v>
      </c>
      <c r="N12" s="4">
        <v>57.774999999999999</v>
      </c>
      <c r="O12" s="4">
        <v>56.326666666666668</v>
      </c>
      <c r="P12" s="73">
        <v>63.14</v>
      </c>
      <c r="Q12" s="31">
        <f t="shared" si="3"/>
        <v>62.396666666666661</v>
      </c>
    </row>
    <row r="13" spans="1:17" s="26" customFormat="1" ht="58.5" customHeight="1" x14ac:dyDescent="0.5">
      <c r="A13" s="2" t="s">
        <v>245</v>
      </c>
      <c r="B13" s="23" t="s">
        <v>9</v>
      </c>
      <c r="C13" s="23" t="s">
        <v>270</v>
      </c>
      <c r="D13" s="23" t="s">
        <v>241</v>
      </c>
      <c r="E13" s="141">
        <v>75</v>
      </c>
      <c r="F13" s="141"/>
      <c r="G13" s="150">
        <v>78</v>
      </c>
      <c r="H13" s="142"/>
      <c r="I13" s="120">
        <v>54.19</v>
      </c>
      <c r="J13" s="51">
        <f t="shared" si="0"/>
        <v>3</v>
      </c>
      <c r="K13" s="52">
        <f t="shared" si="1"/>
        <v>0.18776577723730689</v>
      </c>
      <c r="L13" s="154">
        <f t="shared" si="2"/>
        <v>69.063333333333333</v>
      </c>
      <c r="M13" s="4">
        <v>59.23</v>
      </c>
      <c r="N13" s="4">
        <v>57.774999999999999</v>
      </c>
      <c r="O13" s="4">
        <v>60.296666666666667</v>
      </c>
      <c r="P13" s="73">
        <v>63.14</v>
      </c>
      <c r="Q13" s="31">
        <f t="shared" si="3"/>
        <v>69.063333333333333</v>
      </c>
    </row>
    <row r="14" spans="1:17" s="26" customFormat="1" ht="58.5" customHeight="1" x14ac:dyDescent="0.5">
      <c r="A14" s="2" t="s">
        <v>246</v>
      </c>
      <c r="B14" s="2" t="s">
        <v>9</v>
      </c>
      <c r="C14" s="2" t="s">
        <v>247</v>
      </c>
      <c r="D14" s="2" t="s">
        <v>241</v>
      </c>
      <c r="E14" s="141">
        <v>50</v>
      </c>
      <c r="F14" s="141">
        <v>50</v>
      </c>
      <c r="G14" s="150">
        <v>70</v>
      </c>
      <c r="H14" s="142"/>
      <c r="I14" s="120"/>
      <c r="J14" s="5">
        <f t="shared" si="0"/>
        <v>3</v>
      </c>
      <c r="K14" s="6">
        <f t="shared" si="1"/>
        <v>0.20377068324339712</v>
      </c>
      <c r="L14" s="154">
        <f t="shared" si="2"/>
        <v>56.666666666666664</v>
      </c>
      <c r="M14" s="4">
        <v>49.67</v>
      </c>
      <c r="N14" s="4">
        <v>48</v>
      </c>
      <c r="O14" s="4">
        <v>53.744999999999997</v>
      </c>
      <c r="P14" s="73">
        <v>56.47</v>
      </c>
      <c r="Q14" s="31">
        <f t="shared" si="3"/>
        <v>56.666666666666664</v>
      </c>
    </row>
    <row r="15" spans="1:17" s="26" customFormat="1" ht="58.5" customHeight="1" x14ac:dyDescent="0.5">
      <c r="A15" s="2" t="s">
        <v>248</v>
      </c>
      <c r="B15" s="2" t="s">
        <v>9</v>
      </c>
      <c r="C15" s="2" t="s">
        <v>249</v>
      </c>
      <c r="D15" s="2" t="s">
        <v>241</v>
      </c>
      <c r="E15" s="141">
        <v>60</v>
      </c>
      <c r="F15" s="141">
        <v>50</v>
      </c>
      <c r="G15" s="150">
        <v>60</v>
      </c>
      <c r="H15" s="142"/>
      <c r="I15" s="120">
        <v>39.44</v>
      </c>
      <c r="J15" s="5">
        <f t="shared" si="0"/>
        <v>4</v>
      </c>
      <c r="K15" s="6">
        <f t="shared" si="1"/>
        <v>0.18752764838321048</v>
      </c>
      <c r="L15" s="154">
        <f t="shared" si="2"/>
        <v>52.36</v>
      </c>
      <c r="M15" s="4">
        <v>50.27</v>
      </c>
      <c r="N15" s="4">
        <v>49.002499999999998</v>
      </c>
      <c r="O15" s="4">
        <v>51.4375</v>
      </c>
      <c r="P15" s="73">
        <v>50.78</v>
      </c>
      <c r="Q15" s="31">
        <f t="shared" si="3"/>
        <v>52.36</v>
      </c>
    </row>
    <row r="16" spans="1:17" s="26" customFormat="1" ht="58.5" customHeight="1" x14ac:dyDescent="0.5">
      <c r="A16" s="2" t="s">
        <v>250</v>
      </c>
      <c r="B16" s="2" t="s">
        <v>9</v>
      </c>
      <c r="C16" s="2" t="s">
        <v>251</v>
      </c>
      <c r="D16" s="2" t="s">
        <v>241</v>
      </c>
      <c r="E16" s="141">
        <v>48</v>
      </c>
      <c r="F16" s="141">
        <v>50</v>
      </c>
      <c r="G16" s="150">
        <v>60</v>
      </c>
      <c r="H16" s="142"/>
      <c r="I16" s="120"/>
      <c r="J16" s="5">
        <f t="shared" si="0"/>
        <v>3</v>
      </c>
      <c r="K16" s="6">
        <f t="shared" si="1"/>
        <v>0.122071528620164</v>
      </c>
      <c r="L16" s="154">
        <f t="shared" si="2"/>
        <v>52.666666666666664</v>
      </c>
      <c r="M16" s="4">
        <v>53</v>
      </c>
      <c r="N16" s="4">
        <v>50.333333333333329</v>
      </c>
      <c r="O16" s="4">
        <v>52.975000000000001</v>
      </c>
      <c r="P16" s="73">
        <v>53.58</v>
      </c>
      <c r="Q16" s="31">
        <f t="shared" si="3"/>
        <v>52.666666666666664</v>
      </c>
    </row>
    <row r="17" spans="1:17" s="26" customFormat="1" ht="58.5" customHeight="1" x14ac:dyDescent="0.5">
      <c r="A17" s="2" t="s">
        <v>250</v>
      </c>
      <c r="B17" s="23" t="s">
        <v>9</v>
      </c>
      <c r="C17" s="23" t="s">
        <v>271</v>
      </c>
      <c r="D17" s="23" t="s">
        <v>241</v>
      </c>
      <c r="E17" s="141">
        <v>60</v>
      </c>
      <c r="F17" s="141">
        <v>57</v>
      </c>
      <c r="G17" s="150">
        <v>60</v>
      </c>
      <c r="H17" s="142"/>
      <c r="I17" s="120"/>
      <c r="J17" s="5">
        <f t="shared" si="0"/>
        <v>3</v>
      </c>
      <c r="K17" s="6">
        <f t="shared" si="1"/>
        <v>2.9356793348625038E-2</v>
      </c>
      <c r="L17" s="154">
        <f t="shared" si="2"/>
        <v>59</v>
      </c>
      <c r="M17" s="4">
        <v>56.33</v>
      </c>
      <c r="N17" s="4">
        <v>55.333333333333329</v>
      </c>
      <c r="O17" s="4">
        <v>57.744999999999997</v>
      </c>
      <c r="P17" s="73">
        <v>57.8</v>
      </c>
      <c r="Q17" s="31">
        <f t="shared" si="3"/>
        <v>59</v>
      </c>
    </row>
    <row r="18" spans="1:17" s="26" customFormat="1" ht="58.5" customHeight="1" x14ac:dyDescent="0.5">
      <c r="A18" s="2" t="s">
        <v>252</v>
      </c>
      <c r="B18" s="23" t="s">
        <v>9</v>
      </c>
      <c r="C18" s="23" t="s">
        <v>253</v>
      </c>
      <c r="D18" s="23" t="s">
        <v>254</v>
      </c>
      <c r="E18" s="141">
        <v>32</v>
      </c>
      <c r="F18" s="141">
        <v>49</v>
      </c>
      <c r="G18" s="150">
        <v>53</v>
      </c>
      <c r="H18" s="142"/>
      <c r="I18" s="122">
        <v>50.77</v>
      </c>
      <c r="J18" s="5">
        <f t="shared" si="0"/>
        <v>4</v>
      </c>
      <c r="K18" s="6">
        <f t="shared" si="1"/>
        <v>0.20787279867013009</v>
      </c>
      <c r="L18" s="154">
        <f t="shared" si="2"/>
        <v>46.192500000000003</v>
      </c>
      <c r="M18" s="4">
        <v>56.61</v>
      </c>
      <c r="N18" s="4">
        <v>51.457499999999996</v>
      </c>
      <c r="O18" s="4">
        <v>50</v>
      </c>
      <c r="P18" s="73">
        <v>45.47</v>
      </c>
      <c r="Q18" s="31">
        <f t="shared" si="3"/>
        <v>46.192500000000003</v>
      </c>
    </row>
    <row r="19" spans="1:17" s="26" customFormat="1" ht="58.5" customHeight="1" x14ac:dyDescent="0.5">
      <c r="A19" s="2" t="s">
        <v>255</v>
      </c>
      <c r="B19" s="2" t="s">
        <v>9</v>
      </c>
      <c r="C19" s="2" t="s">
        <v>272</v>
      </c>
      <c r="D19" s="2" t="s">
        <v>241</v>
      </c>
      <c r="E19" s="141">
        <v>120</v>
      </c>
      <c r="F19" s="141">
        <v>110</v>
      </c>
      <c r="G19" s="150"/>
      <c r="H19" s="150"/>
      <c r="I19" s="120">
        <v>127.47</v>
      </c>
      <c r="J19" s="5">
        <f t="shared" si="0"/>
        <v>3</v>
      </c>
      <c r="K19" s="6">
        <f t="shared" si="1"/>
        <v>7.356264559937685E-2</v>
      </c>
      <c r="L19" s="154">
        <f t="shared" si="2"/>
        <v>119.15666666666667</v>
      </c>
      <c r="M19" s="4">
        <v>116.72</v>
      </c>
      <c r="N19" s="4">
        <v>113.33333333333333</v>
      </c>
      <c r="O19" s="4">
        <v>101.66666666666666</v>
      </c>
      <c r="P19" s="73">
        <v>115.08</v>
      </c>
      <c r="Q19" s="31">
        <f t="shared" si="3"/>
        <v>119.15666666666667</v>
      </c>
    </row>
    <row r="20" spans="1:17" s="26" customFormat="1" ht="58.5" customHeight="1" x14ac:dyDescent="0.5">
      <c r="A20" s="2" t="s">
        <v>255</v>
      </c>
      <c r="B20" s="23" t="s">
        <v>9</v>
      </c>
      <c r="C20" s="23" t="s">
        <v>256</v>
      </c>
      <c r="D20" s="23" t="s">
        <v>241</v>
      </c>
      <c r="E20" s="141">
        <v>200</v>
      </c>
      <c r="F20" s="141">
        <v>120</v>
      </c>
      <c r="G20" s="150"/>
      <c r="H20" s="150">
        <v>195</v>
      </c>
      <c r="I20" s="120"/>
      <c r="J20" s="5">
        <f t="shared" si="0"/>
        <v>3</v>
      </c>
      <c r="K20" s="52">
        <f t="shared" si="1"/>
        <v>0.26105494484949049</v>
      </c>
      <c r="L20" s="154">
        <f t="shared" si="2"/>
        <v>171.66666666666666</v>
      </c>
      <c r="M20" s="4">
        <v>146.72</v>
      </c>
      <c r="N20" s="4">
        <v>147.93333333333334</v>
      </c>
      <c r="O20" s="4">
        <v>140.5</v>
      </c>
      <c r="P20" s="73">
        <v>150.56</v>
      </c>
      <c r="Q20" s="31">
        <f t="shared" si="3"/>
        <v>171.66666666666666</v>
      </c>
    </row>
    <row r="21" spans="1:17" s="26" customFormat="1" ht="58.5" customHeight="1" x14ac:dyDescent="0.5">
      <c r="A21" s="2" t="s">
        <v>257</v>
      </c>
      <c r="B21" s="23" t="s">
        <v>9</v>
      </c>
      <c r="C21" s="23" t="s">
        <v>258</v>
      </c>
      <c r="D21" s="23" t="s">
        <v>241</v>
      </c>
      <c r="E21" s="141">
        <v>80</v>
      </c>
      <c r="F21" s="141">
        <v>75</v>
      </c>
      <c r="G21" s="150">
        <v>83</v>
      </c>
      <c r="H21" s="150"/>
      <c r="I21" s="120"/>
      <c r="J21" s="5">
        <f t="shared" si="0"/>
        <v>3</v>
      </c>
      <c r="K21" s="6">
        <f t="shared" si="1"/>
        <v>5.0942670810849335E-2</v>
      </c>
      <c r="L21" s="154">
        <f t="shared" si="2"/>
        <v>79.333333333333329</v>
      </c>
      <c r="M21" s="4">
        <v>70</v>
      </c>
      <c r="N21" s="4">
        <v>71.333333333333329</v>
      </c>
      <c r="O21" s="4">
        <v>76</v>
      </c>
      <c r="P21" s="73">
        <v>77.209999999999994</v>
      </c>
      <c r="Q21" s="31">
        <f t="shared" si="3"/>
        <v>79.333333333333329</v>
      </c>
    </row>
    <row r="22" spans="1:17" s="26" customFormat="1" ht="58.5" customHeight="1" x14ac:dyDescent="0.5">
      <c r="A22" s="2" t="s">
        <v>259</v>
      </c>
      <c r="B22" s="2" t="s">
        <v>9</v>
      </c>
      <c r="C22" s="2" t="s">
        <v>260</v>
      </c>
      <c r="D22" s="2" t="s">
        <v>241</v>
      </c>
      <c r="E22" s="141">
        <v>230</v>
      </c>
      <c r="F22" s="141">
        <v>198</v>
      </c>
      <c r="G22" s="150">
        <v>160</v>
      </c>
      <c r="H22" s="150"/>
      <c r="I22" s="120"/>
      <c r="J22" s="5">
        <f t="shared" si="0"/>
        <v>3</v>
      </c>
      <c r="K22" s="6">
        <f t="shared" si="1"/>
        <v>0.17878995375444112</v>
      </c>
      <c r="L22" s="154">
        <f t="shared" si="2"/>
        <v>196</v>
      </c>
      <c r="M22" s="4">
        <v>157.88</v>
      </c>
      <c r="N22" s="4">
        <v>161.96666666666664</v>
      </c>
      <c r="O22" s="4">
        <v>164.3725</v>
      </c>
      <c r="P22" s="73">
        <v>174.17</v>
      </c>
      <c r="Q22" s="31">
        <f t="shared" si="3"/>
        <v>196</v>
      </c>
    </row>
    <row r="23" spans="1:17" ht="58.5" customHeight="1" x14ac:dyDescent="0.4">
      <c r="A23" s="2" t="s">
        <v>261</v>
      </c>
      <c r="B23" s="2" t="s">
        <v>9</v>
      </c>
      <c r="C23" s="2" t="s">
        <v>262</v>
      </c>
      <c r="D23" s="2" t="s">
        <v>241</v>
      </c>
      <c r="E23" s="141">
        <v>65</v>
      </c>
      <c r="F23" s="141"/>
      <c r="G23" s="150">
        <v>80</v>
      </c>
      <c r="H23" s="142"/>
      <c r="I23" s="120">
        <v>81.510000000000005</v>
      </c>
      <c r="J23" s="5">
        <f t="shared" si="0"/>
        <v>3</v>
      </c>
      <c r="K23" s="6">
        <f t="shared" si="1"/>
        <v>0.12088781522637473</v>
      </c>
      <c r="L23" s="154">
        <f t="shared" si="2"/>
        <v>75.50333333333333</v>
      </c>
      <c r="M23" s="4">
        <v>69.63</v>
      </c>
      <c r="N23" s="4">
        <v>63.75</v>
      </c>
      <c r="O23" s="4">
        <v>67.222499999999997</v>
      </c>
      <c r="P23" s="73">
        <v>76.650000000000006</v>
      </c>
      <c r="Q23" s="31">
        <f t="shared" si="3"/>
        <v>75.50333333333333</v>
      </c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23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8" fitToHeight="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zoomScale="85" zoomScaleNormal="85" workbookViewId="0">
      <selection activeCell="S7" sqref="S7"/>
    </sheetView>
  </sheetViews>
  <sheetFormatPr defaultColWidth="9.1171875" defaultRowHeight="12.7" x14ac:dyDescent="0.5"/>
  <cols>
    <col min="1" max="1" width="15.1171875" style="33" customWidth="1"/>
    <col min="2" max="2" width="9.1171875" style="33"/>
    <col min="3" max="3" width="31.703125" style="33" customWidth="1"/>
    <col min="4" max="4" width="17.703125" style="33" customWidth="1"/>
    <col min="5" max="9" width="10.703125" style="33" customWidth="1"/>
    <col min="10" max="10" width="10.703125" style="85" customWidth="1"/>
    <col min="11" max="12" width="9.1171875" style="33"/>
    <col min="13" max="13" width="14.5859375" style="33" customWidth="1"/>
    <col min="14" max="17" width="11.87890625" style="39" customWidth="1"/>
    <col min="18" max="18" width="15.5859375" style="39" customWidth="1"/>
    <col min="19" max="16384" width="9.1171875" style="33"/>
  </cols>
  <sheetData>
    <row r="1" spans="1:18" x14ac:dyDescent="0.5">
      <c r="A1" s="183" t="s">
        <v>383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3" spans="1:18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 t="s">
        <v>4</v>
      </c>
      <c r="L3" s="175" t="s">
        <v>5</v>
      </c>
      <c r="M3" s="182" t="s">
        <v>355</v>
      </c>
      <c r="N3" s="178" t="s">
        <v>10</v>
      </c>
      <c r="O3" s="179"/>
      <c r="P3" s="179"/>
      <c r="Q3" s="180"/>
      <c r="R3" s="175" t="s">
        <v>384</v>
      </c>
    </row>
    <row r="4" spans="1:18" s="95" customFormat="1" ht="51" customHeight="1" x14ac:dyDescent="0.5">
      <c r="A4" s="175"/>
      <c r="B4" s="175"/>
      <c r="C4" s="175"/>
      <c r="D4" s="175"/>
      <c r="E4" s="116" t="s">
        <v>390</v>
      </c>
      <c r="F4" s="116" t="s">
        <v>401</v>
      </c>
      <c r="G4" s="116" t="s">
        <v>350</v>
      </c>
      <c r="H4" s="116" t="s">
        <v>418</v>
      </c>
      <c r="I4" s="136" t="s">
        <v>417</v>
      </c>
      <c r="J4" s="115" t="s">
        <v>409</v>
      </c>
      <c r="K4" s="175"/>
      <c r="L4" s="175"/>
      <c r="M4" s="182"/>
      <c r="N4" s="92" t="s">
        <v>11</v>
      </c>
      <c r="O4" s="14" t="s">
        <v>12</v>
      </c>
      <c r="P4" s="14" t="s">
        <v>13</v>
      </c>
      <c r="Q4" s="14" t="s">
        <v>356</v>
      </c>
      <c r="R4" s="175"/>
    </row>
    <row r="5" spans="1:18" ht="88.5" customHeight="1" x14ac:dyDescent="0.5">
      <c r="A5" s="34" t="s">
        <v>273</v>
      </c>
      <c r="B5" s="25" t="s">
        <v>9</v>
      </c>
      <c r="C5" s="25" t="s">
        <v>434</v>
      </c>
      <c r="D5" s="25" t="s">
        <v>274</v>
      </c>
      <c r="E5" s="138">
        <v>90</v>
      </c>
      <c r="F5" s="134">
        <v>75</v>
      </c>
      <c r="G5" s="134">
        <v>60</v>
      </c>
      <c r="H5" s="134"/>
      <c r="I5" s="134">
        <v>123</v>
      </c>
      <c r="J5" s="114">
        <v>117.53</v>
      </c>
      <c r="K5" s="51">
        <f>COUNT(E5:J5)</f>
        <v>5</v>
      </c>
      <c r="L5" s="52">
        <f>STDEVA(E5:J5)/(SUM(E5:J5)/COUNTIF(E5:J5,"&gt;0"))</f>
        <v>0.29037292470312132</v>
      </c>
      <c r="M5" s="154">
        <f>1/K5*(SUM(E5:J5))</f>
        <v>93.105999999999995</v>
      </c>
      <c r="N5" s="105">
        <v>83.97</v>
      </c>
      <c r="O5" s="105">
        <v>90.656000000000006</v>
      </c>
      <c r="P5" s="87">
        <v>86.8</v>
      </c>
      <c r="Q5" s="106">
        <v>91.62</v>
      </c>
      <c r="R5" s="66">
        <f>M5</f>
        <v>93.105999999999995</v>
      </c>
    </row>
    <row r="6" spans="1:18" ht="94.5" customHeight="1" x14ac:dyDescent="0.5">
      <c r="A6" s="34" t="s">
        <v>273</v>
      </c>
      <c r="B6" s="25" t="s">
        <v>9</v>
      </c>
      <c r="C6" s="25" t="s">
        <v>275</v>
      </c>
      <c r="D6" s="25" t="s">
        <v>274</v>
      </c>
      <c r="E6" s="139">
        <v>90</v>
      </c>
      <c r="F6" s="134">
        <v>75</v>
      </c>
      <c r="G6" s="134">
        <v>60</v>
      </c>
      <c r="H6" s="134">
        <v>115.8</v>
      </c>
      <c r="I6" s="134">
        <v>137</v>
      </c>
      <c r="J6" s="114">
        <v>120.25</v>
      </c>
      <c r="K6" s="51">
        <f>COUNT(E6:J6)</f>
        <v>6</v>
      </c>
      <c r="L6" s="52">
        <f>STDEVA(E6:J6)/(SUM(E6:J6)/COUNTIF(E6:J6,"&gt;0"))</f>
        <v>0.29602372320169101</v>
      </c>
      <c r="M6" s="154">
        <f>1/K6*(SUM(E6:J6))</f>
        <v>99.674999999999983</v>
      </c>
      <c r="N6" s="105">
        <v>87.31</v>
      </c>
      <c r="O6" s="105">
        <v>94.602000000000004</v>
      </c>
      <c r="P6" s="87">
        <v>87.625</v>
      </c>
      <c r="Q6" s="107">
        <v>92.5</v>
      </c>
      <c r="R6" s="66">
        <f>M6</f>
        <v>99.674999999999983</v>
      </c>
    </row>
    <row r="7" spans="1:18" ht="78.75" customHeight="1" x14ac:dyDescent="0.5">
      <c r="A7" s="15" t="s">
        <v>273</v>
      </c>
      <c r="B7" s="16" t="s">
        <v>9</v>
      </c>
      <c r="C7" s="16" t="s">
        <v>276</v>
      </c>
      <c r="D7" s="16" t="s">
        <v>274</v>
      </c>
      <c r="E7" s="139">
        <v>110</v>
      </c>
      <c r="F7" s="134">
        <v>95</v>
      </c>
      <c r="G7" s="134">
        <v>63</v>
      </c>
      <c r="H7" s="134">
        <v>120.5</v>
      </c>
      <c r="I7" s="134"/>
      <c r="J7" s="114"/>
      <c r="K7" s="51">
        <f>COUNT(E7:J7)</f>
        <v>4</v>
      </c>
      <c r="L7" s="52">
        <f>STDEVA(E7:J7)/(SUM(E7:J7)/COUNTIF(E7:J7,"&gt;0"))</f>
        <v>0.25782461801581485</v>
      </c>
      <c r="M7" s="154">
        <f>1/K7*(SUM(E7:J7))</f>
        <v>97.125</v>
      </c>
      <c r="N7" s="105">
        <v>90.97</v>
      </c>
      <c r="O7" s="105">
        <v>96.254999999999995</v>
      </c>
      <c r="P7" s="87">
        <v>82.666666666666657</v>
      </c>
      <c r="Q7" s="107">
        <v>92.63</v>
      </c>
      <c r="R7" s="66">
        <f>M7</f>
        <v>97.125</v>
      </c>
    </row>
    <row r="8" spans="1:18" x14ac:dyDescent="0.5">
      <c r="A8" s="39"/>
      <c r="B8" s="39"/>
      <c r="C8" s="39"/>
      <c r="D8" s="39"/>
    </row>
    <row r="9" spans="1:18" x14ac:dyDescent="0.5">
      <c r="A9" s="39"/>
      <c r="B9" s="39"/>
      <c r="C9" s="39"/>
      <c r="D9" s="39"/>
    </row>
    <row r="10" spans="1:18" x14ac:dyDescent="0.5">
      <c r="A10" s="39"/>
      <c r="B10" s="39"/>
      <c r="C10" s="39"/>
      <c r="D10" s="39"/>
    </row>
  </sheetData>
  <mergeCells count="11">
    <mergeCell ref="A1:R1"/>
    <mergeCell ref="R3:R4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zoomScaleNormal="100" workbookViewId="0">
      <selection activeCell="R11" sqref="R11"/>
    </sheetView>
  </sheetViews>
  <sheetFormatPr defaultColWidth="9.1171875" defaultRowHeight="12.7" x14ac:dyDescent="0.4"/>
  <cols>
    <col min="1" max="1" width="14.1171875" style="59" customWidth="1"/>
    <col min="2" max="2" width="9.1171875" style="59"/>
    <col min="3" max="3" width="31.703125" style="59" customWidth="1"/>
    <col min="4" max="4" width="18.703125" style="59" customWidth="1"/>
    <col min="5" max="8" width="10.703125" style="59" customWidth="1"/>
    <col min="9" max="9" width="10.703125" style="89" customWidth="1"/>
    <col min="10" max="12" width="9.1171875" style="59"/>
    <col min="13" max="16" width="9.703125" style="60" customWidth="1"/>
    <col min="17" max="17" width="14.41015625" style="60" customWidth="1"/>
    <col min="18" max="16384" width="9.1171875" style="59"/>
  </cols>
  <sheetData>
    <row r="1" spans="1:17" x14ac:dyDescent="0.4">
      <c r="A1" s="188" t="s">
        <v>385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3" spans="1:17" s="60" customFormat="1" ht="12.75" customHeight="1" x14ac:dyDescent="0.4">
      <c r="A3" s="189" t="s">
        <v>0</v>
      </c>
      <c r="B3" s="189" t="s">
        <v>1</v>
      </c>
      <c r="C3" s="189" t="s">
        <v>2</v>
      </c>
      <c r="D3" s="189" t="s">
        <v>3</v>
      </c>
      <c r="E3" s="189" t="s">
        <v>6</v>
      </c>
      <c r="F3" s="189"/>
      <c r="G3" s="189"/>
      <c r="H3" s="189"/>
      <c r="I3" s="189"/>
      <c r="J3" s="189" t="s">
        <v>4</v>
      </c>
      <c r="K3" s="189" t="s">
        <v>5</v>
      </c>
      <c r="L3" s="190" t="s">
        <v>354</v>
      </c>
      <c r="M3" s="191" t="s">
        <v>10</v>
      </c>
      <c r="N3" s="192"/>
      <c r="O3" s="192"/>
      <c r="P3" s="193"/>
      <c r="Q3" s="186" t="s">
        <v>362</v>
      </c>
    </row>
    <row r="4" spans="1:17" s="60" customFormat="1" ht="50.7" x14ac:dyDescent="0.4">
      <c r="A4" s="189"/>
      <c r="B4" s="189"/>
      <c r="C4" s="189"/>
      <c r="D4" s="189"/>
      <c r="E4" s="152" t="s">
        <v>390</v>
      </c>
      <c r="F4" s="152" t="s">
        <v>401</v>
      </c>
      <c r="G4" s="152" t="s">
        <v>350</v>
      </c>
      <c r="H4" s="152" t="s">
        <v>417</v>
      </c>
      <c r="I4" s="123" t="s">
        <v>406</v>
      </c>
      <c r="J4" s="189"/>
      <c r="K4" s="189"/>
      <c r="L4" s="190"/>
      <c r="M4" s="67" t="s">
        <v>11</v>
      </c>
      <c r="N4" s="76" t="s">
        <v>12</v>
      </c>
      <c r="O4" s="76" t="s">
        <v>13</v>
      </c>
      <c r="P4" s="76" t="s">
        <v>356</v>
      </c>
      <c r="Q4" s="187"/>
    </row>
    <row r="5" spans="1:17" s="63" customFormat="1" ht="55.5" customHeight="1" x14ac:dyDescent="0.5">
      <c r="A5" s="64" t="s">
        <v>277</v>
      </c>
      <c r="B5" s="64" t="s">
        <v>9</v>
      </c>
      <c r="C5" s="64" t="s">
        <v>278</v>
      </c>
      <c r="D5" s="64" t="s">
        <v>279</v>
      </c>
      <c r="E5" s="153">
        <v>290</v>
      </c>
      <c r="F5" s="153">
        <v>270</v>
      </c>
      <c r="G5" s="153">
        <v>220</v>
      </c>
      <c r="H5" s="153"/>
      <c r="I5" s="124"/>
      <c r="J5" s="61">
        <f>COUNT(E5:I5)</f>
        <v>3</v>
      </c>
      <c r="K5" s="62">
        <f>STDEVA(E5:I5)/(SUM(E5:I5)/COUNTIF(E5:I5,"&gt;0"))</f>
        <v>0.13867504905630729</v>
      </c>
      <c r="L5" s="155">
        <f>1/J5*(SUM(E5:I5))</f>
        <v>260</v>
      </c>
      <c r="M5" s="65">
        <v>279.2</v>
      </c>
      <c r="N5" s="65">
        <v>278.04750000000001</v>
      </c>
      <c r="O5" s="88">
        <v>240</v>
      </c>
      <c r="P5" s="164">
        <v>285.36</v>
      </c>
      <c r="Q5" s="68">
        <f>L5</f>
        <v>260</v>
      </c>
    </row>
    <row r="6" spans="1:17" s="63" customFormat="1" ht="63.75" customHeight="1" x14ac:dyDescent="0.5">
      <c r="A6" s="64" t="s">
        <v>280</v>
      </c>
      <c r="B6" s="64" t="s">
        <v>9</v>
      </c>
      <c r="C6" s="64" t="s">
        <v>281</v>
      </c>
      <c r="D6" s="64" t="s">
        <v>282</v>
      </c>
      <c r="E6" s="153">
        <v>250</v>
      </c>
      <c r="F6" s="153">
        <v>250</v>
      </c>
      <c r="G6" s="153">
        <v>180</v>
      </c>
      <c r="H6" s="153"/>
      <c r="I6" s="124">
        <v>320.36</v>
      </c>
      <c r="J6" s="61">
        <f>COUNT(E6:I6)</f>
        <v>4</v>
      </c>
      <c r="K6" s="62">
        <f>STDEVA(E6:I6)/(SUM(E6:I6)/COUNTIF(E6:I6,"&gt;0"))</f>
        <v>0.22912481221729272</v>
      </c>
      <c r="L6" s="155">
        <f>1/J6*(SUM(E6:I6))</f>
        <v>250.09</v>
      </c>
      <c r="M6" s="65">
        <v>241</v>
      </c>
      <c r="N6" s="65">
        <v>233.33333333333331</v>
      </c>
      <c r="O6" s="88">
        <v>220</v>
      </c>
      <c r="P6" s="165">
        <v>241.76</v>
      </c>
      <c r="Q6" s="68">
        <f>L6</f>
        <v>250.09</v>
      </c>
    </row>
    <row r="7" spans="1:17" s="63" customFormat="1" ht="66" customHeight="1" x14ac:dyDescent="0.5">
      <c r="A7" s="64" t="s">
        <v>283</v>
      </c>
      <c r="B7" s="64" t="s">
        <v>9</v>
      </c>
      <c r="C7" s="64" t="s">
        <v>284</v>
      </c>
      <c r="D7" s="64" t="s">
        <v>285</v>
      </c>
      <c r="E7" s="153">
        <v>280</v>
      </c>
      <c r="F7" s="153">
        <v>250</v>
      </c>
      <c r="G7" s="153">
        <v>200</v>
      </c>
      <c r="H7" s="153">
        <v>235.9</v>
      </c>
      <c r="I7" s="124"/>
      <c r="J7" s="61">
        <f>COUNT(E7:I7)</f>
        <v>4</v>
      </c>
      <c r="K7" s="62">
        <f>STDEVA(E7:I7)/(SUM(E7:I7)/COUNTIF(E7:I7,"&gt;0"))</f>
        <v>0.13751719486875466</v>
      </c>
      <c r="L7" s="155">
        <f>1/J7*(SUM(E7:I7))</f>
        <v>241.47499999999999</v>
      </c>
      <c r="M7" s="65">
        <v>253.33</v>
      </c>
      <c r="N7" s="65">
        <v>260</v>
      </c>
      <c r="O7" s="88">
        <v>243.33333333333331</v>
      </c>
      <c r="P7" s="165">
        <v>249</v>
      </c>
      <c r="Q7" s="68">
        <f>L7</f>
        <v>241.47499999999999</v>
      </c>
    </row>
    <row r="8" spans="1:17" ht="12.75" x14ac:dyDescent="0.2">
      <c r="A8" s="60"/>
      <c r="B8" s="60"/>
      <c r="C8" s="60"/>
      <c r="D8" s="60"/>
    </row>
    <row r="9" spans="1:17" ht="12.75" x14ac:dyDescent="0.2">
      <c r="A9" s="60"/>
      <c r="B9" s="60"/>
      <c r="C9" s="60"/>
      <c r="D9" s="60"/>
    </row>
    <row r="10" spans="1:17" x14ac:dyDescent="0.4">
      <c r="A10" s="60"/>
      <c r="B10" s="60"/>
      <c r="C10" s="60"/>
      <c r="D10" s="60"/>
    </row>
    <row r="11" spans="1:17" x14ac:dyDescent="0.4">
      <c r="A11" s="60"/>
      <c r="B11" s="60"/>
      <c r="C11" s="60"/>
      <c r="D11" s="60"/>
    </row>
  </sheetData>
  <mergeCells count="11">
    <mergeCell ref="Q3:Q4"/>
    <mergeCell ref="A1:Q1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topLeftCell="A9" zoomScale="85" zoomScaleNormal="85" workbookViewId="0">
      <selection activeCell="F39" sqref="F39"/>
    </sheetView>
  </sheetViews>
  <sheetFormatPr defaultColWidth="9.1171875" defaultRowHeight="12.7" x14ac:dyDescent="0.5"/>
  <cols>
    <col min="1" max="1" width="14.1171875" style="26" customWidth="1"/>
    <col min="2" max="2" width="9.1171875" style="26"/>
    <col min="3" max="3" width="31.703125" style="26" customWidth="1"/>
    <col min="4" max="4" width="18.703125" style="26" customWidth="1"/>
    <col min="5" max="6" width="10.87890625" style="26" customWidth="1"/>
    <col min="7" max="7" width="10.87890625" style="81" customWidth="1"/>
    <col min="8" max="9" width="10.87890625" style="26" customWidth="1"/>
    <col min="10" max="10" width="10.87890625" style="80" customWidth="1"/>
    <col min="11" max="11" width="10.5859375" style="26" customWidth="1"/>
    <col min="12" max="13" width="9.1171875" style="26"/>
    <col min="14" max="17" width="13" style="43" customWidth="1"/>
    <col min="18" max="18" width="14.41015625" style="43" customWidth="1"/>
    <col min="19" max="16384" width="9.1171875" style="26"/>
  </cols>
  <sheetData>
    <row r="1" spans="1:18" x14ac:dyDescent="0.5">
      <c r="A1" s="183" t="s">
        <v>386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3" spans="1:18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 t="s">
        <v>4</v>
      </c>
      <c r="L3" s="175" t="s">
        <v>5</v>
      </c>
      <c r="M3" s="182" t="s">
        <v>354</v>
      </c>
      <c r="N3" s="178" t="s">
        <v>10</v>
      </c>
      <c r="O3" s="179"/>
      <c r="P3" s="179"/>
      <c r="Q3" s="180"/>
      <c r="R3" s="175" t="s">
        <v>360</v>
      </c>
    </row>
    <row r="4" spans="1:18" s="95" customFormat="1" ht="50.7" x14ac:dyDescent="0.5">
      <c r="A4" s="175"/>
      <c r="B4" s="175"/>
      <c r="C4" s="175"/>
      <c r="D4" s="175"/>
      <c r="E4" s="116" t="s">
        <v>390</v>
      </c>
      <c r="F4" s="116" t="s">
        <v>401</v>
      </c>
      <c r="G4" s="116" t="s">
        <v>350</v>
      </c>
      <c r="H4" s="136" t="s">
        <v>417</v>
      </c>
      <c r="I4" s="136" t="s">
        <v>418</v>
      </c>
      <c r="J4" s="115" t="s">
        <v>410</v>
      </c>
      <c r="K4" s="175"/>
      <c r="L4" s="175"/>
      <c r="M4" s="182"/>
      <c r="N4" s="92" t="s">
        <v>11</v>
      </c>
      <c r="O4" s="14" t="s">
        <v>12</v>
      </c>
      <c r="P4" s="14" t="s">
        <v>13</v>
      </c>
      <c r="Q4" s="14" t="s">
        <v>356</v>
      </c>
      <c r="R4" s="175"/>
    </row>
    <row r="5" spans="1:18" ht="56" customHeight="1" x14ac:dyDescent="0.5">
      <c r="A5" s="2" t="s">
        <v>286</v>
      </c>
      <c r="B5" s="2" t="s">
        <v>9</v>
      </c>
      <c r="C5" s="2" t="s">
        <v>287</v>
      </c>
      <c r="D5" s="2" t="s">
        <v>288</v>
      </c>
      <c r="E5" s="134">
        <v>500</v>
      </c>
      <c r="F5" s="134">
        <v>550</v>
      </c>
      <c r="G5" s="117">
        <v>450</v>
      </c>
      <c r="H5" s="134">
        <v>320.89999999999998</v>
      </c>
      <c r="I5" s="134"/>
      <c r="J5" s="114"/>
      <c r="K5" s="51">
        <f t="shared" ref="K5:K17" si="0">COUNT(E5:J5)</f>
        <v>4</v>
      </c>
      <c r="L5" s="52">
        <f t="shared" ref="L5:L17" si="1">STDEVA(E5:J5)/(SUM(E5:J5)/COUNTIF(E5:J5,"&gt;0"))</f>
        <v>0.21619377985574686</v>
      </c>
      <c r="M5" s="154">
        <f t="shared" ref="M5:M17" si="2">1/K5*(SUM(E5:J5))</f>
        <v>455.22500000000002</v>
      </c>
      <c r="N5" s="9">
        <v>583.33000000000004</v>
      </c>
      <c r="O5" s="9">
        <v>566.66666666666663</v>
      </c>
      <c r="P5" s="8">
        <v>526.66666666666663</v>
      </c>
      <c r="Q5" s="72">
        <v>446.11</v>
      </c>
      <c r="R5" s="31">
        <f>M5</f>
        <v>455.22500000000002</v>
      </c>
    </row>
    <row r="6" spans="1:18" ht="40.35" customHeight="1" x14ac:dyDescent="0.5">
      <c r="A6" s="2" t="s">
        <v>289</v>
      </c>
      <c r="B6" s="2" t="s">
        <v>9</v>
      </c>
      <c r="C6" s="2" t="s">
        <v>290</v>
      </c>
      <c r="D6" s="2" t="s">
        <v>291</v>
      </c>
      <c r="E6" s="134">
        <v>440</v>
      </c>
      <c r="F6" s="134">
        <v>520</v>
      </c>
      <c r="G6" s="117">
        <v>400</v>
      </c>
      <c r="H6" s="134">
        <v>390</v>
      </c>
      <c r="I6" s="134"/>
      <c r="J6" s="114"/>
      <c r="K6" s="51">
        <f t="shared" si="0"/>
        <v>4</v>
      </c>
      <c r="L6" s="52">
        <f t="shared" si="1"/>
        <v>0.13506360305703494</v>
      </c>
      <c r="M6" s="154">
        <f t="shared" si="2"/>
        <v>437.5</v>
      </c>
      <c r="N6" s="9">
        <v>583.33000000000004</v>
      </c>
      <c r="O6" s="9">
        <v>553.33333333333326</v>
      </c>
      <c r="P6" s="8">
        <v>530.22500000000002</v>
      </c>
      <c r="Q6" s="73">
        <v>419.44</v>
      </c>
      <c r="R6" s="31">
        <f t="shared" ref="R6:R17" si="3">M6</f>
        <v>437.5</v>
      </c>
    </row>
    <row r="7" spans="1:18" ht="69" customHeight="1" x14ac:dyDescent="0.5">
      <c r="A7" s="2" t="s">
        <v>292</v>
      </c>
      <c r="B7" s="23" t="s">
        <v>9</v>
      </c>
      <c r="C7" s="23" t="s">
        <v>293</v>
      </c>
      <c r="D7" s="23" t="s">
        <v>294</v>
      </c>
      <c r="E7" s="134">
        <v>550</v>
      </c>
      <c r="F7" s="134">
        <v>600</v>
      </c>
      <c r="G7" s="117">
        <v>600</v>
      </c>
      <c r="H7" s="134">
        <v>538</v>
      </c>
      <c r="I7" s="134"/>
      <c r="J7" s="114"/>
      <c r="K7" s="51">
        <f t="shared" si="0"/>
        <v>4</v>
      </c>
      <c r="L7" s="52">
        <f t="shared" si="1"/>
        <v>5.7168990528814558E-2</v>
      </c>
      <c r="M7" s="154">
        <f t="shared" si="2"/>
        <v>572</v>
      </c>
      <c r="N7" s="9">
        <v>530</v>
      </c>
      <c r="O7" s="9">
        <v>556.66666666666663</v>
      </c>
      <c r="P7" s="8">
        <v>576.66666666666663</v>
      </c>
      <c r="Q7" s="73">
        <v>570</v>
      </c>
      <c r="R7" s="31">
        <f t="shared" si="3"/>
        <v>572</v>
      </c>
    </row>
    <row r="8" spans="1:18" ht="72" customHeight="1" x14ac:dyDescent="0.5">
      <c r="A8" s="2" t="s">
        <v>295</v>
      </c>
      <c r="B8" s="2" t="s">
        <v>9</v>
      </c>
      <c r="C8" s="2" t="s">
        <v>296</v>
      </c>
      <c r="D8" s="2" t="s">
        <v>297</v>
      </c>
      <c r="E8" s="134">
        <v>200</v>
      </c>
      <c r="F8" s="134">
        <v>230</v>
      </c>
      <c r="G8" s="117">
        <v>160</v>
      </c>
      <c r="H8" s="134"/>
      <c r="I8" s="134"/>
      <c r="J8" s="114"/>
      <c r="K8" s="51">
        <f t="shared" si="0"/>
        <v>3</v>
      </c>
      <c r="L8" s="52">
        <f t="shared" si="1"/>
        <v>0.17857040259072457</v>
      </c>
      <c r="M8" s="154">
        <f t="shared" si="2"/>
        <v>196.66666666666666</v>
      </c>
      <c r="N8" s="9">
        <v>206.67</v>
      </c>
      <c r="O8" s="9">
        <v>233.33333333333331</v>
      </c>
      <c r="P8" s="8">
        <v>212.2475</v>
      </c>
      <c r="Q8" s="73">
        <v>191.65</v>
      </c>
      <c r="R8" s="31">
        <f t="shared" si="3"/>
        <v>196.66666666666666</v>
      </c>
    </row>
    <row r="9" spans="1:18" ht="45.7" customHeight="1" x14ac:dyDescent="0.5">
      <c r="A9" s="2" t="s">
        <v>298</v>
      </c>
      <c r="B9" s="2" t="s">
        <v>9</v>
      </c>
      <c r="C9" s="2" t="s">
        <v>299</v>
      </c>
      <c r="D9" s="2" t="s">
        <v>300</v>
      </c>
      <c r="E9" s="134">
        <v>300</v>
      </c>
      <c r="F9" s="134">
        <v>290</v>
      </c>
      <c r="G9" s="117">
        <v>350</v>
      </c>
      <c r="H9" s="134">
        <v>374</v>
      </c>
      <c r="I9" s="117"/>
      <c r="J9" s="114">
        <v>335.57</v>
      </c>
      <c r="K9" s="51">
        <f t="shared" si="0"/>
        <v>5</v>
      </c>
      <c r="L9" s="52">
        <f t="shared" si="1"/>
        <v>0.10573028263208259</v>
      </c>
      <c r="M9" s="154">
        <f t="shared" si="2"/>
        <v>329.91399999999999</v>
      </c>
      <c r="N9" s="9">
        <v>286.82</v>
      </c>
      <c r="O9" s="9">
        <v>301.66666666666663</v>
      </c>
      <c r="P9" s="8">
        <v>301.66666666666663</v>
      </c>
      <c r="Q9" s="73">
        <v>324.55</v>
      </c>
      <c r="R9" s="31">
        <f t="shared" si="3"/>
        <v>329.91399999999999</v>
      </c>
    </row>
    <row r="10" spans="1:18" ht="63.35" x14ac:dyDescent="0.5">
      <c r="A10" s="2" t="s">
        <v>310</v>
      </c>
      <c r="B10" s="2" t="s">
        <v>9</v>
      </c>
      <c r="C10" s="2" t="s">
        <v>322</v>
      </c>
      <c r="D10" s="2" t="s">
        <v>311</v>
      </c>
      <c r="E10" s="134"/>
      <c r="F10" s="134">
        <v>300</v>
      </c>
      <c r="G10" s="117"/>
      <c r="H10" s="134">
        <v>275.89999999999998</v>
      </c>
      <c r="I10" s="117">
        <v>294</v>
      </c>
      <c r="J10" s="120">
        <v>460</v>
      </c>
      <c r="K10" s="51">
        <f t="shared" si="0"/>
        <v>4</v>
      </c>
      <c r="L10" s="52">
        <f t="shared" si="1"/>
        <v>0.2575579811136286</v>
      </c>
      <c r="M10" s="154">
        <f t="shared" si="2"/>
        <v>332.47500000000002</v>
      </c>
      <c r="N10" s="31">
        <v>180.18</v>
      </c>
      <c r="O10" s="31">
        <v>179.76666666666665</v>
      </c>
      <c r="P10" s="31">
        <v>220.16333333333333</v>
      </c>
      <c r="Q10" s="73">
        <v>228</v>
      </c>
      <c r="R10" s="31">
        <f t="shared" si="3"/>
        <v>332.47500000000002</v>
      </c>
    </row>
    <row r="11" spans="1:18" ht="55.35" customHeight="1" x14ac:dyDescent="0.5">
      <c r="A11" s="2" t="s">
        <v>301</v>
      </c>
      <c r="B11" s="2" t="s">
        <v>9</v>
      </c>
      <c r="C11" s="2" t="s">
        <v>302</v>
      </c>
      <c r="D11" s="2" t="s">
        <v>303</v>
      </c>
      <c r="E11" s="134">
        <v>1300</v>
      </c>
      <c r="F11" s="134">
        <v>1300</v>
      </c>
      <c r="G11" s="117">
        <v>900</v>
      </c>
      <c r="H11" s="134"/>
      <c r="I11" s="134">
        <v>950</v>
      </c>
      <c r="J11" s="114"/>
      <c r="K11" s="51">
        <f t="shared" si="0"/>
        <v>4</v>
      </c>
      <c r="L11" s="52">
        <f t="shared" si="1"/>
        <v>0.19547548090936162</v>
      </c>
      <c r="M11" s="154">
        <f t="shared" si="2"/>
        <v>1112.5</v>
      </c>
      <c r="N11" s="9">
        <v>1130</v>
      </c>
      <c r="O11" s="9">
        <v>1162</v>
      </c>
      <c r="P11" s="8">
        <v>1166.6666666666665</v>
      </c>
      <c r="Q11" s="73">
        <v>1050.67</v>
      </c>
      <c r="R11" s="31">
        <f t="shared" si="3"/>
        <v>1112.5</v>
      </c>
    </row>
    <row r="12" spans="1:18" ht="71" customHeight="1" x14ac:dyDescent="0.5">
      <c r="A12" s="2" t="s">
        <v>304</v>
      </c>
      <c r="B12" s="23" t="s">
        <v>124</v>
      </c>
      <c r="C12" s="23" t="s">
        <v>305</v>
      </c>
      <c r="D12" s="23" t="s">
        <v>306</v>
      </c>
      <c r="E12" s="134">
        <v>140</v>
      </c>
      <c r="F12" s="134">
        <v>120</v>
      </c>
      <c r="G12" s="117">
        <v>145</v>
      </c>
      <c r="H12" s="134">
        <v>91</v>
      </c>
      <c r="I12" s="134"/>
      <c r="J12" s="114">
        <v>119.07</v>
      </c>
      <c r="K12" s="51">
        <f t="shared" si="0"/>
        <v>5</v>
      </c>
      <c r="L12" s="52">
        <f t="shared" si="1"/>
        <v>0.17346959558926989</v>
      </c>
      <c r="M12" s="154">
        <f t="shared" si="2"/>
        <v>123.014</v>
      </c>
      <c r="N12" s="9">
        <v>154.33000000000001</v>
      </c>
      <c r="O12" s="9">
        <v>134.148</v>
      </c>
      <c r="P12" s="8">
        <v>136.1225</v>
      </c>
      <c r="Q12" s="73">
        <v>128.97</v>
      </c>
      <c r="R12" s="31">
        <f t="shared" si="3"/>
        <v>123.014</v>
      </c>
    </row>
    <row r="13" spans="1:18" ht="63.35" x14ac:dyDescent="0.5">
      <c r="A13" s="2" t="s">
        <v>307</v>
      </c>
      <c r="B13" s="2" t="s">
        <v>124</v>
      </c>
      <c r="C13" s="2" t="s">
        <v>308</v>
      </c>
      <c r="D13" s="2" t="s">
        <v>309</v>
      </c>
      <c r="E13" s="134">
        <v>48</v>
      </c>
      <c r="F13" s="134">
        <v>50</v>
      </c>
      <c r="G13" s="117">
        <v>45</v>
      </c>
      <c r="H13" s="134"/>
      <c r="I13" s="142"/>
      <c r="J13" s="120"/>
      <c r="K13" s="51">
        <f t="shared" si="0"/>
        <v>3</v>
      </c>
      <c r="L13" s="52">
        <f t="shared" si="1"/>
        <v>5.2796045001893353E-2</v>
      </c>
      <c r="M13" s="154">
        <f t="shared" si="2"/>
        <v>47.666666666666664</v>
      </c>
      <c r="N13" s="31">
        <v>50</v>
      </c>
      <c r="O13" s="31">
        <v>53.333333333333329</v>
      </c>
      <c r="P13" s="31">
        <v>47.666666666666664</v>
      </c>
      <c r="Q13" s="73">
        <v>49.23</v>
      </c>
      <c r="R13" s="31">
        <f t="shared" si="3"/>
        <v>47.666666666666664</v>
      </c>
    </row>
    <row r="14" spans="1:18" ht="63.35" x14ac:dyDescent="0.5">
      <c r="A14" s="2" t="s">
        <v>317</v>
      </c>
      <c r="B14" s="2" t="s">
        <v>9</v>
      </c>
      <c r="C14" s="2" t="s">
        <v>318</v>
      </c>
      <c r="D14" s="2" t="s">
        <v>319</v>
      </c>
      <c r="E14" s="134">
        <v>280</v>
      </c>
      <c r="F14" s="134">
        <v>300</v>
      </c>
      <c r="G14" s="117">
        <v>180</v>
      </c>
      <c r="H14" s="142"/>
      <c r="I14" s="142"/>
      <c r="J14" s="120">
        <v>274.04000000000002</v>
      </c>
      <c r="K14" s="51">
        <f t="shared" si="0"/>
        <v>4</v>
      </c>
      <c r="L14" s="52">
        <f t="shared" si="1"/>
        <v>0.20697321295577226</v>
      </c>
      <c r="M14" s="154">
        <f t="shared" si="2"/>
        <v>258.51</v>
      </c>
      <c r="N14" s="31">
        <v>261.94</v>
      </c>
      <c r="O14" s="31">
        <v>260</v>
      </c>
      <c r="P14" s="31">
        <v>246.66666666666666</v>
      </c>
      <c r="Q14" s="73">
        <v>253.62</v>
      </c>
      <c r="R14" s="31">
        <f t="shared" si="3"/>
        <v>258.51</v>
      </c>
    </row>
    <row r="15" spans="1:18" ht="38" x14ac:dyDescent="0.5">
      <c r="A15" s="2" t="s">
        <v>312</v>
      </c>
      <c r="B15" s="2" t="s">
        <v>9</v>
      </c>
      <c r="C15" s="2" t="s">
        <v>321</v>
      </c>
      <c r="D15" s="2" t="s">
        <v>313</v>
      </c>
      <c r="E15" s="134">
        <v>25</v>
      </c>
      <c r="F15" s="134">
        <v>35</v>
      </c>
      <c r="G15" s="117">
        <v>20</v>
      </c>
      <c r="H15" s="142"/>
      <c r="I15" s="142"/>
      <c r="J15" s="120"/>
      <c r="K15" s="51">
        <f t="shared" si="0"/>
        <v>3</v>
      </c>
      <c r="L15" s="52">
        <f t="shared" si="1"/>
        <v>0.28641098093473977</v>
      </c>
      <c r="M15" s="154">
        <f t="shared" si="2"/>
        <v>26.666666666666664</v>
      </c>
      <c r="N15" s="31">
        <v>23.67</v>
      </c>
      <c r="O15" s="31">
        <v>21.333333333333332</v>
      </c>
      <c r="P15" s="31">
        <v>24.497499999999999</v>
      </c>
      <c r="Q15" s="73">
        <v>28.43</v>
      </c>
      <c r="R15" s="31">
        <f t="shared" si="3"/>
        <v>26.666666666666664</v>
      </c>
    </row>
    <row r="16" spans="1:18" ht="76" x14ac:dyDescent="0.5">
      <c r="A16" s="2" t="s">
        <v>312</v>
      </c>
      <c r="B16" s="23" t="s">
        <v>9</v>
      </c>
      <c r="C16" s="23" t="s">
        <v>320</v>
      </c>
      <c r="D16" s="23" t="s">
        <v>313</v>
      </c>
      <c r="E16" s="134">
        <v>20</v>
      </c>
      <c r="F16" s="134"/>
      <c r="G16" s="117">
        <v>20</v>
      </c>
      <c r="H16" s="142"/>
      <c r="I16" s="142"/>
      <c r="J16" s="120">
        <v>14.95</v>
      </c>
      <c r="K16" s="51">
        <f t="shared" si="0"/>
        <v>3</v>
      </c>
      <c r="L16" s="52">
        <f t="shared" si="1"/>
        <v>0.15917846366192487</v>
      </c>
      <c r="M16" s="154">
        <f t="shared" si="2"/>
        <v>18.316666666666666</v>
      </c>
      <c r="N16" s="31">
        <v>20.03</v>
      </c>
      <c r="O16" s="31">
        <v>20.536000000000001</v>
      </c>
      <c r="P16" s="31">
        <v>22.666666666666664</v>
      </c>
      <c r="Q16" s="73">
        <v>20.13</v>
      </c>
      <c r="R16" s="31">
        <f t="shared" si="3"/>
        <v>18.316666666666666</v>
      </c>
    </row>
    <row r="17" spans="1:18" ht="101.35" x14ac:dyDescent="0.5">
      <c r="A17" s="2" t="s">
        <v>314</v>
      </c>
      <c r="B17" s="23" t="s">
        <v>9</v>
      </c>
      <c r="C17" s="23" t="s">
        <v>315</v>
      </c>
      <c r="D17" s="23" t="s">
        <v>316</v>
      </c>
      <c r="E17" s="134">
        <v>80</v>
      </c>
      <c r="F17" s="134"/>
      <c r="G17" s="117">
        <v>75</v>
      </c>
      <c r="H17" s="142">
        <v>62.8</v>
      </c>
      <c r="I17" s="142"/>
      <c r="J17" s="120">
        <v>66.98</v>
      </c>
      <c r="K17" s="51">
        <f t="shared" si="0"/>
        <v>4</v>
      </c>
      <c r="L17" s="52">
        <f t="shared" si="1"/>
        <v>0.10887432286820477</v>
      </c>
      <c r="M17" s="154">
        <f t="shared" si="2"/>
        <v>71.195000000000007</v>
      </c>
      <c r="N17" s="31">
        <v>79.680000000000007</v>
      </c>
      <c r="O17" s="31">
        <v>70.125</v>
      </c>
      <c r="P17" s="31">
        <v>63.326666666666668</v>
      </c>
      <c r="Q17" s="73">
        <v>63.43</v>
      </c>
      <c r="R17" s="31">
        <f t="shared" si="3"/>
        <v>71.195000000000007</v>
      </c>
    </row>
    <row r="18" spans="1:18" x14ac:dyDescent="0.5">
      <c r="A18" s="43"/>
      <c r="E18" s="43"/>
      <c r="F18" s="43"/>
      <c r="G18" s="80"/>
      <c r="H18" s="43"/>
      <c r="I18" s="43"/>
      <c r="K18" s="43"/>
      <c r="L18" s="43"/>
      <c r="M18" s="43"/>
    </row>
    <row r="19" spans="1:18" x14ac:dyDescent="0.5">
      <c r="A19" s="43"/>
      <c r="E19" s="43"/>
      <c r="F19" s="43"/>
      <c r="G19" s="80"/>
      <c r="H19" s="43"/>
      <c r="I19" s="43"/>
      <c r="K19" s="43"/>
      <c r="L19" s="43"/>
      <c r="M19" s="43"/>
    </row>
    <row r="20" spans="1:18" x14ac:dyDescent="0.5">
      <c r="A20" s="43"/>
      <c r="E20" s="43"/>
      <c r="F20" s="43"/>
      <c r="G20" s="80"/>
      <c r="H20" s="43"/>
      <c r="I20" s="43"/>
      <c r="K20" s="43"/>
      <c r="L20" s="43"/>
      <c r="M20" s="43"/>
    </row>
    <row r="21" spans="1:18" x14ac:dyDescent="0.5">
      <c r="A21" s="43"/>
      <c r="E21" s="43"/>
      <c r="F21" s="43"/>
      <c r="G21" s="80"/>
      <c r="H21" s="43"/>
      <c r="I21" s="43"/>
      <c r="K21" s="43"/>
      <c r="L21" s="43"/>
      <c r="M21" s="43"/>
    </row>
    <row r="22" spans="1:18" x14ac:dyDescent="0.5">
      <c r="A22" s="43"/>
      <c r="E22" s="43"/>
      <c r="F22" s="43"/>
      <c r="G22" s="80"/>
      <c r="H22" s="43"/>
      <c r="I22" s="43"/>
      <c r="K22" s="43"/>
      <c r="L22" s="43"/>
      <c r="M22" s="43"/>
    </row>
    <row r="23" spans="1:18" x14ac:dyDescent="0.5">
      <c r="A23" s="43"/>
      <c r="E23" s="43"/>
      <c r="F23" s="43"/>
      <c r="G23" s="80"/>
      <c r="H23" s="43"/>
      <c r="I23" s="43"/>
      <c r="K23" s="43"/>
      <c r="L23" s="43"/>
      <c r="M23" s="43"/>
    </row>
    <row r="24" spans="1:18" x14ac:dyDescent="0.5">
      <c r="A24" s="43"/>
      <c r="E24" s="43"/>
      <c r="F24" s="43"/>
      <c r="G24" s="80"/>
      <c r="H24" s="43"/>
      <c r="I24" s="43"/>
      <c r="K24" s="43"/>
      <c r="L24" s="43"/>
      <c r="M24" s="43"/>
    </row>
    <row r="25" spans="1:18" x14ac:dyDescent="0.5">
      <c r="A25" s="43"/>
      <c r="E25" s="43"/>
      <c r="F25" s="43"/>
      <c r="G25" s="80"/>
      <c r="H25" s="43"/>
      <c r="I25" s="43"/>
      <c r="K25" s="43"/>
      <c r="L25" s="43"/>
      <c r="M25" s="43"/>
    </row>
    <row r="26" spans="1:18" x14ac:dyDescent="0.5">
      <c r="A26" s="43"/>
      <c r="E26" s="43"/>
      <c r="F26" s="43"/>
      <c r="G26" s="80"/>
      <c r="H26" s="43"/>
      <c r="I26" s="43"/>
      <c r="K26" s="43"/>
      <c r="L26" s="43"/>
      <c r="M26" s="43"/>
    </row>
    <row r="27" spans="1:18" x14ac:dyDescent="0.5">
      <c r="A27" s="43"/>
      <c r="E27" s="43"/>
      <c r="F27" s="43"/>
      <c r="G27" s="80"/>
      <c r="H27" s="43"/>
      <c r="I27" s="43"/>
      <c r="K27" s="43"/>
      <c r="L27" s="43"/>
      <c r="M27" s="43"/>
    </row>
    <row r="28" spans="1:18" x14ac:dyDescent="0.5">
      <c r="A28" s="43"/>
    </row>
    <row r="29" spans="1:18" x14ac:dyDescent="0.5">
      <c r="A29" s="43"/>
    </row>
    <row r="30" spans="1:18" x14ac:dyDescent="0.5">
      <c r="A30" s="43"/>
    </row>
    <row r="31" spans="1:18" x14ac:dyDescent="0.5">
      <c r="A31" s="43"/>
    </row>
  </sheetData>
  <mergeCells count="11">
    <mergeCell ref="R3:R4"/>
    <mergeCell ref="A1:R1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17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12"/>
  <sheetViews>
    <sheetView zoomScaleNormal="100" workbookViewId="0">
      <selection activeCell="V8" sqref="V8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31.703125" style="1" customWidth="1"/>
    <col min="4" max="4" width="11.87890625" style="1" customWidth="1"/>
    <col min="5" max="8" width="10.703125" style="1" customWidth="1"/>
    <col min="9" max="9" width="10.703125" style="10" customWidth="1"/>
    <col min="10" max="12" width="10.703125" style="1" customWidth="1"/>
    <col min="13" max="13" width="10.703125" style="82" customWidth="1"/>
    <col min="14" max="16" width="9.1171875" style="1"/>
    <col min="17" max="20" width="9" style="1" customWidth="1"/>
    <col min="21" max="21" width="13.703125" style="1" customWidth="1"/>
    <col min="22" max="16384" width="9.1171875" style="1"/>
  </cols>
  <sheetData>
    <row r="1" spans="1:21" x14ac:dyDescent="0.4">
      <c r="A1" s="181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3" spans="1:21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/>
      <c r="L3" s="175"/>
      <c r="M3" s="175"/>
      <c r="N3" s="175" t="s">
        <v>4</v>
      </c>
      <c r="O3" s="175" t="s">
        <v>5</v>
      </c>
      <c r="P3" s="182" t="s">
        <v>355</v>
      </c>
      <c r="Q3" s="178" t="s">
        <v>10</v>
      </c>
      <c r="R3" s="179"/>
      <c r="S3" s="179"/>
      <c r="T3" s="180"/>
      <c r="U3" s="175" t="s">
        <v>362</v>
      </c>
    </row>
    <row r="4" spans="1:21" s="10" customFormat="1" ht="63.35" x14ac:dyDescent="0.4">
      <c r="A4" s="175"/>
      <c r="B4" s="175"/>
      <c r="C4" s="175"/>
      <c r="D4" s="175"/>
      <c r="E4" s="108" t="s">
        <v>351</v>
      </c>
      <c r="F4" s="108" t="s">
        <v>357</v>
      </c>
      <c r="G4" s="108" t="s">
        <v>442</v>
      </c>
      <c r="H4" s="116" t="s">
        <v>350</v>
      </c>
      <c r="I4" s="116" t="s">
        <v>390</v>
      </c>
      <c r="J4" s="116" t="s">
        <v>400</v>
      </c>
      <c r="K4" s="116" t="s">
        <v>417</v>
      </c>
      <c r="L4" s="116" t="s">
        <v>414</v>
      </c>
      <c r="M4" s="115" t="s">
        <v>424</v>
      </c>
      <c r="N4" s="175"/>
      <c r="O4" s="175"/>
      <c r="P4" s="182"/>
      <c r="Q4" s="92" t="s">
        <v>11</v>
      </c>
      <c r="R4" s="14" t="s">
        <v>12</v>
      </c>
      <c r="S4" s="14" t="s">
        <v>13</v>
      </c>
      <c r="T4" s="14" t="s">
        <v>356</v>
      </c>
      <c r="U4" s="175"/>
    </row>
    <row r="5" spans="1:21" ht="63.35" x14ac:dyDescent="0.4">
      <c r="A5" s="32" t="s">
        <v>14</v>
      </c>
      <c r="B5" s="3" t="s">
        <v>9</v>
      </c>
      <c r="C5" s="17" t="s">
        <v>15</v>
      </c>
      <c r="D5" s="2" t="s">
        <v>16</v>
      </c>
      <c r="E5" s="109"/>
      <c r="F5" s="110"/>
      <c r="G5" s="110">
        <v>159.91999999999999</v>
      </c>
      <c r="H5" s="117">
        <v>160</v>
      </c>
      <c r="I5" s="117">
        <v>190</v>
      </c>
      <c r="J5" s="117">
        <v>205</v>
      </c>
      <c r="K5" s="117"/>
      <c r="L5" s="117"/>
      <c r="M5" s="114">
        <v>199.09</v>
      </c>
      <c r="N5" s="51">
        <f t="shared" ref="N5:N11" si="0">COUNT(E5:M5)</f>
        <v>5</v>
      </c>
      <c r="O5" s="52">
        <f t="shared" ref="O5:O11" si="1">STDEVA(E5:M5)/(SUM(E5:M5)/COUNTIF(E5:M5,"&gt;0"))</f>
        <v>0.11775276652664798</v>
      </c>
      <c r="P5" s="154">
        <f t="shared" ref="P5:P11" si="2">1/N5*(SUM(E5:M5))</f>
        <v>182.80200000000002</v>
      </c>
      <c r="Q5" s="9">
        <v>181.47</v>
      </c>
      <c r="R5" s="8">
        <v>171.51999999999998</v>
      </c>
      <c r="S5" s="8">
        <v>173.4</v>
      </c>
      <c r="T5" s="72">
        <v>173.63</v>
      </c>
      <c r="U5" s="31">
        <f>P5</f>
        <v>182.80200000000002</v>
      </c>
    </row>
    <row r="6" spans="1:21" ht="63.35" x14ac:dyDescent="0.4">
      <c r="A6" s="32" t="s">
        <v>17</v>
      </c>
      <c r="B6" s="3" t="s">
        <v>9</v>
      </c>
      <c r="C6" s="17" t="s">
        <v>18</v>
      </c>
      <c r="D6" s="2" t="s">
        <v>16</v>
      </c>
      <c r="E6" s="109">
        <v>228.5</v>
      </c>
      <c r="F6" s="110"/>
      <c r="G6" s="110">
        <v>297.39</v>
      </c>
      <c r="H6" s="117">
        <v>220</v>
      </c>
      <c r="I6" s="117">
        <v>240</v>
      </c>
      <c r="J6" s="117">
        <v>260</v>
      </c>
      <c r="K6" s="117"/>
      <c r="L6" s="117">
        <v>262.25</v>
      </c>
      <c r="M6" s="114"/>
      <c r="N6" s="51">
        <f t="shared" si="0"/>
        <v>6</v>
      </c>
      <c r="O6" s="52">
        <f t="shared" si="1"/>
        <v>0.11177961956923591</v>
      </c>
      <c r="P6" s="154">
        <f t="shared" si="2"/>
        <v>251.35666666666663</v>
      </c>
      <c r="Q6" s="9">
        <v>236.41</v>
      </c>
      <c r="R6" s="8">
        <v>244.20000000000002</v>
      </c>
      <c r="S6" s="8">
        <v>253.33333333333331</v>
      </c>
      <c r="T6" s="73">
        <v>246.27</v>
      </c>
      <c r="U6" s="31">
        <f t="shared" ref="U6:U11" si="3">P6</f>
        <v>251.35666666666663</v>
      </c>
    </row>
    <row r="7" spans="1:21" ht="45.75" customHeight="1" x14ac:dyDescent="0.4">
      <c r="A7" s="32" t="s">
        <v>19</v>
      </c>
      <c r="B7" s="3" t="s">
        <v>9</v>
      </c>
      <c r="C7" s="17" t="s">
        <v>20</v>
      </c>
      <c r="D7" s="2" t="s">
        <v>21</v>
      </c>
      <c r="E7" s="109">
        <v>161.9</v>
      </c>
      <c r="F7" s="110"/>
      <c r="G7" s="110"/>
      <c r="H7" s="117">
        <v>130</v>
      </c>
      <c r="I7" s="117">
        <v>190</v>
      </c>
      <c r="J7" s="117">
        <v>200</v>
      </c>
      <c r="K7" s="117"/>
      <c r="L7" s="117"/>
      <c r="M7" s="114">
        <v>166.24</v>
      </c>
      <c r="N7" s="51">
        <f t="shared" si="0"/>
        <v>5</v>
      </c>
      <c r="O7" s="52">
        <f t="shared" si="1"/>
        <v>0.16088359901822913</v>
      </c>
      <c r="P7" s="154">
        <f t="shared" si="2"/>
        <v>169.62800000000001</v>
      </c>
      <c r="Q7" s="9">
        <v>166.75</v>
      </c>
      <c r="R7" s="8">
        <v>182.07600000000002</v>
      </c>
      <c r="S7" s="8">
        <v>166.66666666666666</v>
      </c>
      <c r="T7" s="73">
        <v>161.99</v>
      </c>
      <c r="U7" s="31">
        <f t="shared" si="3"/>
        <v>169.62800000000001</v>
      </c>
    </row>
    <row r="8" spans="1:21" ht="51.75" customHeight="1" x14ac:dyDescent="0.4">
      <c r="A8" s="32" t="s">
        <v>19</v>
      </c>
      <c r="B8" s="18" t="s">
        <v>9</v>
      </c>
      <c r="C8" s="19" t="s">
        <v>28</v>
      </c>
      <c r="D8" s="19" t="s">
        <v>21</v>
      </c>
      <c r="E8" s="109">
        <v>172.3</v>
      </c>
      <c r="F8" s="110"/>
      <c r="G8" s="110"/>
      <c r="H8" s="117">
        <v>110</v>
      </c>
      <c r="I8" s="117">
        <v>190</v>
      </c>
      <c r="J8" s="117">
        <v>180</v>
      </c>
      <c r="K8" s="117"/>
      <c r="L8" s="117"/>
      <c r="M8" s="114">
        <v>166.24</v>
      </c>
      <c r="N8" s="51">
        <f t="shared" si="0"/>
        <v>5</v>
      </c>
      <c r="O8" s="52">
        <f t="shared" si="1"/>
        <v>0.19126045059240535</v>
      </c>
      <c r="P8" s="154">
        <f t="shared" si="2"/>
        <v>163.708</v>
      </c>
      <c r="Q8" s="9">
        <v>172.86</v>
      </c>
      <c r="R8" s="8">
        <v>175.41499999999999</v>
      </c>
      <c r="S8" s="8">
        <v>173.33333333333331</v>
      </c>
      <c r="T8" s="73">
        <v>160.07</v>
      </c>
      <c r="U8" s="31">
        <f t="shared" si="3"/>
        <v>163.708</v>
      </c>
    </row>
    <row r="9" spans="1:21" ht="63.35" x14ac:dyDescent="0.4">
      <c r="A9" s="32" t="s">
        <v>22</v>
      </c>
      <c r="B9" s="3" t="s">
        <v>9</v>
      </c>
      <c r="C9" s="2" t="s">
        <v>23</v>
      </c>
      <c r="D9" s="2" t="s">
        <v>21</v>
      </c>
      <c r="E9" s="109"/>
      <c r="F9" s="110"/>
      <c r="G9" s="110"/>
      <c r="H9" s="117">
        <v>120</v>
      </c>
      <c r="I9" s="117">
        <v>250</v>
      </c>
      <c r="J9" s="117">
        <v>240</v>
      </c>
      <c r="K9" s="117"/>
      <c r="L9" s="117">
        <v>169.8</v>
      </c>
      <c r="M9" s="114"/>
      <c r="N9" s="51">
        <f t="shared" si="0"/>
        <v>4</v>
      </c>
      <c r="O9" s="52">
        <f t="shared" si="1"/>
        <v>0.31495464049640337</v>
      </c>
      <c r="P9" s="154">
        <f t="shared" si="2"/>
        <v>194.95</v>
      </c>
      <c r="Q9" s="9">
        <v>205.86</v>
      </c>
      <c r="R9" s="8">
        <v>212.83600000000001</v>
      </c>
      <c r="S9" s="8">
        <v>216.75</v>
      </c>
      <c r="T9" s="73">
        <v>207.18</v>
      </c>
      <c r="U9" s="31">
        <f t="shared" si="3"/>
        <v>194.95</v>
      </c>
    </row>
    <row r="10" spans="1:21" ht="63.35" x14ac:dyDescent="0.4">
      <c r="A10" s="40" t="s">
        <v>24</v>
      </c>
      <c r="B10" s="21" t="s">
        <v>9</v>
      </c>
      <c r="C10" s="22" t="s">
        <v>25</v>
      </c>
      <c r="D10" s="23" t="s">
        <v>16</v>
      </c>
      <c r="E10" s="109"/>
      <c r="F10" s="110">
        <v>240</v>
      </c>
      <c r="G10" s="110"/>
      <c r="H10" s="117">
        <v>160</v>
      </c>
      <c r="I10" s="117">
        <v>195</v>
      </c>
      <c r="J10" s="117">
        <v>190</v>
      </c>
      <c r="K10" s="117"/>
      <c r="L10" s="117"/>
      <c r="M10" s="114">
        <v>245.81</v>
      </c>
      <c r="N10" s="51">
        <f t="shared" si="0"/>
        <v>5</v>
      </c>
      <c r="O10" s="52">
        <f t="shared" si="1"/>
        <v>0.17545510164368522</v>
      </c>
      <c r="P10" s="154">
        <f t="shared" si="2"/>
        <v>206.16200000000001</v>
      </c>
      <c r="Q10" s="9">
        <v>216.05</v>
      </c>
      <c r="R10" s="8">
        <v>210.83375000000001</v>
      </c>
      <c r="S10" s="8">
        <v>203</v>
      </c>
      <c r="T10" s="73">
        <v>194.39</v>
      </c>
      <c r="U10" s="31">
        <f t="shared" si="3"/>
        <v>206.16200000000001</v>
      </c>
    </row>
    <row r="11" spans="1:21" ht="102" customHeight="1" x14ac:dyDescent="0.4">
      <c r="A11" s="32" t="s">
        <v>24</v>
      </c>
      <c r="B11" s="3" t="s">
        <v>9</v>
      </c>
      <c r="C11" s="2" t="s">
        <v>27</v>
      </c>
      <c r="D11" s="2" t="s">
        <v>16</v>
      </c>
      <c r="E11" s="109"/>
      <c r="F11" s="110"/>
      <c r="G11" s="110"/>
      <c r="H11" s="117">
        <v>165</v>
      </c>
      <c r="I11" s="117">
        <v>250</v>
      </c>
      <c r="J11" s="117">
        <v>210</v>
      </c>
      <c r="K11" s="117">
        <v>246</v>
      </c>
      <c r="L11" s="117">
        <v>214.5</v>
      </c>
      <c r="M11" s="114">
        <v>246.02</v>
      </c>
      <c r="N11" s="51">
        <f t="shared" si="0"/>
        <v>6</v>
      </c>
      <c r="O11" s="52">
        <f t="shared" si="1"/>
        <v>0.14789676106026975</v>
      </c>
      <c r="P11" s="154">
        <f t="shared" si="2"/>
        <v>221.92</v>
      </c>
      <c r="Q11" s="9">
        <v>224.41</v>
      </c>
      <c r="R11" s="8">
        <v>228.178</v>
      </c>
      <c r="S11" s="8">
        <v>229</v>
      </c>
      <c r="T11" s="73">
        <v>220.53</v>
      </c>
      <c r="U11" s="31">
        <f t="shared" si="3"/>
        <v>221.92</v>
      </c>
    </row>
    <row r="12" spans="1:21" x14ac:dyDescent="0.4">
      <c r="E12" s="10"/>
      <c r="F12" s="10"/>
      <c r="G12" s="10"/>
      <c r="H12" s="10"/>
      <c r="J12" s="10"/>
      <c r="K12" s="10"/>
      <c r="L12" s="10"/>
      <c r="M12" s="83"/>
      <c r="N12" s="10"/>
      <c r="O12" s="10"/>
      <c r="P12" s="10"/>
    </row>
  </sheetData>
  <mergeCells count="11">
    <mergeCell ref="A1:U1"/>
    <mergeCell ref="U3:U4"/>
    <mergeCell ref="A3:A4"/>
    <mergeCell ref="B3:B4"/>
    <mergeCell ref="C3:C4"/>
    <mergeCell ref="D3:D4"/>
    <mergeCell ref="E3:M3"/>
    <mergeCell ref="N3:N4"/>
    <mergeCell ref="O3:O4"/>
    <mergeCell ref="P3:P4"/>
    <mergeCell ref="Q3:T3"/>
  </mergeCells>
  <conditionalFormatting sqref="Q5:U11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R16"/>
  <sheetViews>
    <sheetView zoomScale="95" zoomScaleNormal="95" workbookViewId="0">
      <selection activeCell="S8" sqref="S8"/>
    </sheetView>
  </sheetViews>
  <sheetFormatPr defaultColWidth="9.1171875" defaultRowHeight="12.7" x14ac:dyDescent="0.4"/>
  <cols>
    <col min="1" max="1" width="16.703125" style="1" customWidth="1"/>
    <col min="2" max="2" width="9.1171875" style="1"/>
    <col min="3" max="3" width="31.703125" style="1" customWidth="1"/>
    <col min="4" max="4" width="26" style="1" customWidth="1"/>
    <col min="5" max="5" width="10.703125" style="1" customWidth="1"/>
    <col min="6" max="6" width="10.703125" style="10" customWidth="1"/>
    <col min="7" max="7" width="10.703125" style="1" customWidth="1"/>
    <col min="8" max="9" width="10.703125" style="10" customWidth="1"/>
    <col min="10" max="10" width="10.703125" style="82" customWidth="1"/>
    <col min="11" max="12" width="9.1171875" style="1"/>
    <col min="13" max="13" width="11.41015625" style="1" customWidth="1"/>
    <col min="14" max="17" width="9.5859375" style="10" customWidth="1"/>
    <col min="18" max="18" width="15.5859375" style="10" customWidth="1"/>
    <col min="19" max="16384" width="9.1171875" style="1"/>
  </cols>
  <sheetData>
    <row r="1" spans="1:18" x14ac:dyDescent="0.4">
      <c r="A1" s="181" t="s">
        <v>363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3" spans="1:18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 t="s">
        <v>4</v>
      </c>
      <c r="L3" s="175" t="s">
        <v>5</v>
      </c>
      <c r="M3" s="182" t="s">
        <v>354</v>
      </c>
      <c r="N3" s="178" t="s">
        <v>10</v>
      </c>
      <c r="O3" s="179"/>
      <c r="P3" s="179"/>
      <c r="Q3" s="180"/>
      <c r="R3" s="175" t="s">
        <v>362</v>
      </c>
    </row>
    <row r="4" spans="1:18" s="10" customFormat="1" ht="50.7" x14ac:dyDescent="0.4">
      <c r="A4" s="175"/>
      <c r="B4" s="175"/>
      <c r="C4" s="175"/>
      <c r="D4" s="175"/>
      <c r="E4" s="116" t="s">
        <v>350</v>
      </c>
      <c r="F4" s="116" t="s">
        <v>387</v>
      </c>
      <c r="G4" s="116" t="s">
        <v>390</v>
      </c>
      <c r="H4" s="136" t="s">
        <v>401</v>
      </c>
      <c r="I4" s="136" t="s">
        <v>414</v>
      </c>
      <c r="J4" s="115" t="s">
        <v>425</v>
      </c>
      <c r="K4" s="175"/>
      <c r="L4" s="175"/>
      <c r="M4" s="182"/>
      <c r="N4" s="92" t="s">
        <v>11</v>
      </c>
      <c r="O4" s="14" t="s">
        <v>12</v>
      </c>
      <c r="P4" s="14" t="s">
        <v>13</v>
      </c>
      <c r="Q4" s="14" t="s">
        <v>356</v>
      </c>
      <c r="R4" s="175"/>
    </row>
    <row r="5" spans="1:18" s="26" customFormat="1" ht="77.25" customHeight="1" x14ac:dyDescent="0.5">
      <c r="A5" s="3" t="s">
        <v>48</v>
      </c>
      <c r="B5" s="21" t="s">
        <v>9</v>
      </c>
      <c r="C5" s="23" t="s">
        <v>57</v>
      </c>
      <c r="D5" s="23" t="s">
        <v>49</v>
      </c>
      <c r="E5" s="134">
        <v>540</v>
      </c>
      <c r="F5" s="134">
        <v>560</v>
      </c>
      <c r="G5" s="134">
        <v>540</v>
      </c>
      <c r="H5" s="134">
        <v>520</v>
      </c>
      <c r="I5" s="134">
        <v>688.86</v>
      </c>
      <c r="J5" s="114">
        <v>712.96</v>
      </c>
      <c r="K5" s="51">
        <f t="shared" ref="K5:K12" si="0">COUNT(E5:J5)</f>
        <v>6</v>
      </c>
      <c r="L5" s="52">
        <f t="shared" ref="L5:L12" si="1">STDEVA(E5:J5)/(SUM(E5:J5)/COUNTIF(E5:J5,"&gt;0"))</f>
        <v>0.14216713953304425</v>
      </c>
      <c r="M5" s="154">
        <f t="shared" ref="M5:M12" si="2">1/K5*(SUM(E5:J5))</f>
        <v>593.63666666666666</v>
      </c>
      <c r="N5" s="9">
        <v>564.38</v>
      </c>
      <c r="O5" s="9">
        <v>543.20000000000005</v>
      </c>
      <c r="P5" s="8">
        <v>553.33333333333326</v>
      </c>
      <c r="Q5" s="72">
        <v>586.87</v>
      </c>
      <c r="R5" s="31">
        <f>M5</f>
        <v>593.63666666666666</v>
      </c>
    </row>
    <row r="6" spans="1:18" s="26" customFormat="1" ht="61.5" customHeight="1" x14ac:dyDescent="0.5">
      <c r="A6" s="3" t="s">
        <v>48</v>
      </c>
      <c r="B6" s="21" t="s">
        <v>9</v>
      </c>
      <c r="C6" s="23" t="s">
        <v>58</v>
      </c>
      <c r="D6" s="23" t="s">
        <v>49</v>
      </c>
      <c r="E6" s="134">
        <v>530</v>
      </c>
      <c r="F6" s="134">
        <v>480</v>
      </c>
      <c r="G6" s="134">
        <v>540</v>
      </c>
      <c r="H6" s="134">
        <v>600</v>
      </c>
      <c r="I6" s="134"/>
      <c r="J6" s="114">
        <v>712.96</v>
      </c>
      <c r="K6" s="51">
        <f t="shared" si="0"/>
        <v>5</v>
      </c>
      <c r="L6" s="52">
        <f t="shared" si="1"/>
        <v>0.15597216036899747</v>
      </c>
      <c r="M6" s="154">
        <f t="shared" si="2"/>
        <v>572.59199999999998</v>
      </c>
      <c r="N6" s="9">
        <v>566.88</v>
      </c>
      <c r="O6" s="9">
        <v>537.20000000000005</v>
      </c>
      <c r="P6" s="8">
        <v>553.33333333333326</v>
      </c>
      <c r="Q6" s="73">
        <v>571.87</v>
      </c>
      <c r="R6" s="31">
        <f t="shared" ref="R6:R12" si="3">M6</f>
        <v>572.59199999999998</v>
      </c>
    </row>
    <row r="7" spans="1:18" s="26" customFormat="1" ht="62.25" customHeight="1" x14ac:dyDescent="0.5">
      <c r="A7" s="3" t="s">
        <v>48</v>
      </c>
      <c r="B7" s="21" t="s">
        <v>9</v>
      </c>
      <c r="C7" s="23" t="s">
        <v>59</v>
      </c>
      <c r="D7" s="23" t="s">
        <v>50</v>
      </c>
      <c r="E7" s="134">
        <v>430</v>
      </c>
      <c r="F7" s="134">
        <v>430</v>
      </c>
      <c r="G7" s="134">
        <v>430</v>
      </c>
      <c r="H7" s="134">
        <v>350</v>
      </c>
      <c r="I7" s="134"/>
      <c r="J7" s="114">
        <v>550.16</v>
      </c>
      <c r="K7" s="51">
        <f t="shared" si="0"/>
        <v>5</v>
      </c>
      <c r="L7" s="52">
        <f t="shared" si="1"/>
        <v>0.16349671613326758</v>
      </c>
      <c r="M7" s="154">
        <f t="shared" si="2"/>
        <v>438.03199999999998</v>
      </c>
      <c r="N7" s="9">
        <v>423.89</v>
      </c>
      <c r="O7" s="9">
        <v>430.85</v>
      </c>
      <c r="P7" s="8">
        <v>395.05250000000001</v>
      </c>
      <c r="Q7" s="73">
        <v>426.28</v>
      </c>
      <c r="R7" s="31">
        <f t="shared" si="3"/>
        <v>438.03199999999998</v>
      </c>
    </row>
    <row r="8" spans="1:18" s="26" customFormat="1" ht="54" customHeight="1" x14ac:dyDescent="0.5">
      <c r="A8" s="3" t="s">
        <v>51</v>
      </c>
      <c r="B8" s="21" t="s">
        <v>9</v>
      </c>
      <c r="C8" s="23" t="s">
        <v>61</v>
      </c>
      <c r="D8" s="23" t="s">
        <v>52</v>
      </c>
      <c r="E8" s="134">
        <v>290</v>
      </c>
      <c r="F8" s="134">
        <v>290</v>
      </c>
      <c r="G8" s="134">
        <v>290</v>
      </c>
      <c r="H8" s="134">
        <v>300</v>
      </c>
      <c r="I8" s="134">
        <v>379</v>
      </c>
      <c r="J8" s="114">
        <v>248.07</v>
      </c>
      <c r="K8" s="51">
        <f t="shared" si="0"/>
        <v>6</v>
      </c>
      <c r="L8" s="52">
        <f t="shared" si="1"/>
        <v>0.14349941487028509</v>
      </c>
      <c r="M8" s="154">
        <f t="shared" si="2"/>
        <v>299.51166666666666</v>
      </c>
      <c r="N8" s="9">
        <v>326.61</v>
      </c>
      <c r="O8" s="9">
        <v>323.35599999999999</v>
      </c>
      <c r="P8" s="8">
        <v>310</v>
      </c>
      <c r="Q8" s="73">
        <v>305.92</v>
      </c>
      <c r="R8" s="31">
        <f t="shared" si="3"/>
        <v>299.51166666666666</v>
      </c>
    </row>
    <row r="9" spans="1:18" s="26" customFormat="1" ht="49.5" customHeight="1" x14ac:dyDescent="0.5">
      <c r="A9" s="35" t="s">
        <v>51</v>
      </c>
      <c r="B9" s="30" t="s">
        <v>9</v>
      </c>
      <c r="C9" s="28" t="s">
        <v>62</v>
      </c>
      <c r="D9" s="28" t="s">
        <v>52</v>
      </c>
      <c r="E9" s="134">
        <v>290</v>
      </c>
      <c r="F9" s="134">
        <v>270</v>
      </c>
      <c r="G9" s="134">
        <v>290</v>
      </c>
      <c r="H9" s="134">
        <v>310</v>
      </c>
      <c r="I9" s="134"/>
      <c r="J9" s="114"/>
      <c r="K9" s="51">
        <f t="shared" si="0"/>
        <v>4</v>
      </c>
      <c r="L9" s="52">
        <f t="shared" si="1"/>
        <v>5.6310109029498352E-2</v>
      </c>
      <c r="M9" s="154">
        <f t="shared" si="2"/>
        <v>290</v>
      </c>
      <c r="N9" s="9">
        <v>370</v>
      </c>
      <c r="O9" s="9">
        <v>320</v>
      </c>
      <c r="P9" s="8">
        <v>313.33333333333331</v>
      </c>
      <c r="Q9" s="73">
        <v>304.25</v>
      </c>
      <c r="R9" s="31">
        <f t="shared" si="3"/>
        <v>290</v>
      </c>
    </row>
    <row r="10" spans="1:18" s="26" customFormat="1" ht="54" customHeight="1" x14ac:dyDescent="0.5">
      <c r="A10" s="35" t="s">
        <v>51</v>
      </c>
      <c r="B10" s="30" t="s">
        <v>9</v>
      </c>
      <c r="C10" s="28" t="s">
        <v>63</v>
      </c>
      <c r="D10" s="28" t="s">
        <v>52</v>
      </c>
      <c r="E10" s="134">
        <v>450</v>
      </c>
      <c r="F10" s="134">
        <v>750</v>
      </c>
      <c r="G10" s="134">
        <v>750</v>
      </c>
      <c r="H10" s="134">
        <v>750</v>
      </c>
      <c r="I10" s="134"/>
      <c r="J10" s="114"/>
      <c r="K10" s="51">
        <f t="shared" si="0"/>
        <v>4</v>
      </c>
      <c r="L10" s="52">
        <f t="shared" si="1"/>
        <v>0.22222222222222221</v>
      </c>
      <c r="M10" s="154">
        <f t="shared" si="2"/>
        <v>675</v>
      </c>
      <c r="N10" s="9">
        <v>643.33000000000004</v>
      </c>
      <c r="O10" s="9">
        <v>657.5</v>
      </c>
      <c r="P10" s="8">
        <v>600.72249999999997</v>
      </c>
      <c r="Q10" s="73">
        <v>657</v>
      </c>
      <c r="R10" s="31">
        <f t="shared" si="3"/>
        <v>675</v>
      </c>
    </row>
    <row r="11" spans="1:18" s="26" customFormat="1" ht="57" customHeight="1" x14ac:dyDescent="0.5">
      <c r="A11" s="3" t="s">
        <v>53</v>
      </c>
      <c r="B11" s="21" t="s">
        <v>9</v>
      </c>
      <c r="C11" s="23" t="s">
        <v>56</v>
      </c>
      <c r="D11" s="23" t="s">
        <v>54</v>
      </c>
      <c r="E11" s="134">
        <v>320</v>
      </c>
      <c r="F11" s="134"/>
      <c r="G11" s="134">
        <v>320</v>
      </c>
      <c r="H11" s="134">
        <v>280</v>
      </c>
      <c r="I11" s="134"/>
      <c r="J11" s="114">
        <v>330.67</v>
      </c>
      <c r="K11" s="51">
        <f t="shared" si="0"/>
        <v>4</v>
      </c>
      <c r="L11" s="52">
        <f t="shared" si="1"/>
        <v>7.1486912950208939E-2</v>
      </c>
      <c r="M11" s="154">
        <f t="shared" si="2"/>
        <v>312.66750000000002</v>
      </c>
      <c r="N11" s="9">
        <v>302.58999999999997</v>
      </c>
      <c r="O11" s="9">
        <v>296.81</v>
      </c>
      <c r="P11" s="8">
        <v>306.66666666666663</v>
      </c>
      <c r="Q11" s="73">
        <v>307.95</v>
      </c>
      <c r="R11" s="31">
        <f t="shared" si="3"/>
        <v>312.66750000000002</v>
      </c>
    </row>
    <row r="12" spans="1:18" s="26" customFormat="1" ht="61.5" customHeight="1" x14ac:dyDescent="0.5">
      <c r="A12" s="3" t="s">
        <v>53</v>
      </c>
      <c r="B12" s="3" t="s">
        <v>9</v>
      </c>
      <c r="C12" s="2" t="s">
        <v>60</v>
      </c>
      <c r="D12" s="96" t="s">
        <v>55</v>
      </c>
      <c r="E12" s="134">
        <v>350</v>
      </c>
      <c r="F12" s="134">
        <v>440</v>
      </c>
      <c r="G12" s="134">
        <v>400</v>
      </c>
      <c r="H12" s="134">
        <v>300</v>
      </c>
      <c r="I12" s="134"/>
      <c r="J12" s="114"/>
      <c r="K12" s="51">
        <f t="shared" si="0"/>
        <v>4</v>
      </c>
      <c r="L12" s="52">
        <f t="shared" si="1"/>
        <v>0.16311164325331709</v>
      </c>
      <c r="M12" s="154">
        <f t="shared" si="2"/>
        <v>372.5</v>
      </c>
      <c r="N12" s="9">
        <v>482.46</v>
      </c>
      <c r="O12" s="9">
        <v>432.5</v>
      </c>
      <c r="P12" s="8">
        <v>399.98750000000001</v>
      </c>
      <c r="Q12" s="73">
        <v>363.33</v>
      </c>
      <c r="R12" s="31">
        <f t="shared" si="3"/>
        <v>372.5</v>
      </c>
    </row>
    <row r="13" spans="1:18" x14ac:dyDescent="0.4">
      <c r="A13" s="10"/>
      <c r="B13" s="10"/>
      <c r="C13" s="10"/>
      <c r="D13" s="10"/>
    </row>
    <row r="14" spans="1:18" x14ac:dyDescent="0.4">
      <c r="A14" s="10"/>
      <c r="B14" s="10"/>
      <c r="C14" s="10"/>
      <c r="D14" s="10"/>
    </row>
    <row r="15" spans="1:18" x14ac:dyDescent="0.4">
      <c r="A15" s="10"/>
      <c r="B15" s="10"/>
      <c r="C15" s="10"/>
      <c r="D15" s="10"/>
    </row>
    <row r="16" spans="1:18" x14ac:dyDescent="0.4">
      <c r="A16" s="10"/>
      <c r="B16" s="10"/>
      <c r="C16" s="10"/>
      <c r="D16" s="10"/>
    </row>
  </sheetData>
  <mergeCells count="11">
    <mergeCell ref="A1:R1"/>
    <mergeCell ref="R3:R4"/>
    <mergeCell ref="A3:A4"/>
    <mergeCell ref="B3:B4"/>
    <mergeCell ref="C3:C4"/>
    <mergeCell ref="D3:D4"/>
    <mergeCell ref="E3:J3"/>
    <mergeCell ref="K3:K4"/>
    <mergeCell ref="L3:L4"/>
    <mergeCell ref="M3:M4"/>
    <mergeCell ref="N3:Q3"/>
  </mergeCells>
  <conditionalFormatting sqref="N5:R12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zoomScale="85" zoomScaleNormal="85" workbookViewId="0">
      <selection activeCell="V9" sqref="V9"/>
    </sheetView>
  </sheetViews>
  <sheetFormatPr defaultColWidth="9.1171875" defaultRowHeight="12.7" x14ac:dyDescent="0.4"/>
  <cols>
    <col min="1" max="1" width="22.87890625" style="1" customWidth="1"/>
    <col min="2" max="2" width="9.1171875" style="1"/>
    <col min="3" max="3" width="31.703125" style="1" customWidth="1"/>
    <col min="4" max="4" width="18.29296875" style="1" customWidth="1"/>
    <col min="5" max="6" width="10.703125" style="1" customWidth="1"/>
    <col min="7" max="8" width="10.703125" style="10" customWidth="1"/>
    <col min="9" max="12" width="10.703125" style="1" customWidth="1"/>
    <col min="13" max="13" width="10.703125" style="82" customWidth="1"/>
    <col min="14" max="15" width="9.1171875" style="1"/>
    <col min="16" max="16" width="9.87890625" style="1" customWidth="1"/>
    <col min="17" max="20" width="10.1171875" style="10" customWidth="1"/>
    <col min="21" max="21" width="14.87890625" style="10" customWidth="1"/>
    <col min="22" max="16384" width="9.1171875" style="1"/>
  </cols>
  <sheetData>
    <row r="1" spans="1:21" x14ac:dyDescent="0.4">
      <c r="A1" s="181" t="s">
        <v>364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3" spans="1:21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/>
      <c r="K3" s="175"/>
      <c r="L3" s="175"/>
      <c r="M3" s="175"/>
      <c r="N3" s="175" t="s">
        <v>4</v>
      </c>
      <c r="O3" s="175" t="s">
        <v>5</v>
      </c>
      <c r="P3" s="182" t="s">
        <v>354</v>
      </c>
      <c r="Q3" s="178" t="s">
        <v>10</v>
      </c>
      <c r="R3" s="179"/>
      <c r="S3" s="179"/>
      <c r="T3" s="180"/>
      <c r="U3" s="175" t="s">
        <v>360</v>
      </c>
    </row>
    <row r="4" spans="1:21" s="10" customFormat="1" ht="63.35" x14ac:dyDescent="0.4">
      <c r="A4" s="175"/>
      <c r="B4" s="175"/>
      <c r="C4" s="175"/>
      <c r="D4" s="175"/>
      <c r="E4" s="108" t="s">
        <v>441</v>
      </c>
      <c r="F4" s="116" t="s">
        <v>401</v>
      </c>
      <c r="G4" s="116" t="s">
        <v>387</v>
      </c>
      <c r="H4" s="116" t="s">
        <v>350</v>
      </c>
      <c r="I4" s="116" t="s">
        <v>390</v>
      </c>
      <c r="J4" s="116" t="s">
        <v>417</v>
      </c>
      <c r="K4" s="125" t="s">
        <v>422</v>
      </c>
      <c r="L4" s="125" t="s">
        <v>415</v>
      </c>
      <c r="M4" s="115" t="s">
        <v>426</v>
      </c>
      <c r="N4" s="175"/>
      <c r="O4" s="175"/>
      <c r="P4" s="182"/>
      <c r="Q4" s="53" t="s">
        <v>11</v>
      </c>
      <c r="R4" s="14" t="s">
        <v>12</v>
      </c>
      <c r="S4" s="14" t="s">
        <v>13</v>
      </c>
      <c r="T4" s="14" t="s">
        <v>356</v>
      </c>
      <c r="U4" s="175"/>
    </row>
    <row r="5" spans="1:21" s="26" customFormat="1" ht="72.75" customHeight="1" x14ac:dyDescent="0.5">
      <c r="A5" s="15" t="s">
        <v>101</v>
      </c>
      <c r="B5" s="16" t="s">
        <v>9</v>
      </c>
      <c r="C5" s="16" t="s">
        <v>107</v>
      </c>
      <c r="D5" s="16" t="s">
        <v>102</v>
      </c>
      <c r="E5" s="109">
        <v>193</v>
      </c>
      <c r="F5" s="134">
        <v>200</v>
      </c>
      <c r="G5" s="134">
        <v>245</v>
      </c>
      <c r="H5" s="134">
        <v>190</v>
      </c>
      <c r="I5" s="134">
        <v>220</v>
      </c>
      <c r="J5" s="134">
        <v>159.9</v>
      </c>
      <c r="K5" s="127"/>
      <c r="L5" s="126">
        <v>148.99</v>
      </c>
      <c r="M5" s="114">
        <v>183.29</v>
      </c>
      <c r="N5" s="51">
        <f>COUNT(E5:M5)</f>
        <v>8</v>
      </c>
      <c r="O5" s="52">
        <f>STDEVA(E5:M5)/(SUM(E5:M5)/COUNTIF(E5:M5,"&gt;0"))</f>
        <v>0.15968554304127952</v>
      </c>
      <c r="P5" s="154">
        <f>1/N5*(SUM(E5:M5))</f>
        <v>192.52250000000001</v>
      </c>
      <c r="Q5" s="9">
        <v>184.96</v>
      </c>
      <c r="R5" s="9">
        <v>192.23800000000003</v>
      </c>
      <c r="S5" s="8">
        <v>196.66666666666666</v>
      </c>
      <c r="T5" s="72">
        <v>178.68</v>
      </c>
      <c r="U5" s="31">
        <f>P5</f>
        <v>192.52250000000001</v>
      </c>
    </row>
    <row r="6" spans="1:21" s="26" customFormat="1" ht="82.5" customHeight="1" x14ac:dyDescent="0.5">
      <c r="A6" s="34" t="s">
        <v>101</v>
      </c>
      <c r="B6" s="25" t="s">
        <v>9</v>
      </c>
      <c r="C6" s="25" t="s">
        <v>108</v>
      </c>
      <c r="D6" s="25" t="s">
        <v>103</v>
      </c>
      <c r="E6" s="109">
        <v>190</v>
      </c>
      <c r="F6" s="134">
        <v>190</v>
      </c>
      <c r="G6" s="134">
        <v>250</v>
      </c>
      <c r="H6" s="134">
        <v>185</v>
      </c>
      <c r="I6" s="134">
        <v>210</v>
      </c>
      <c r="J6" s="134"/>
      <c r="K6" s="127"/>
      <c r="L6" s="127"/>
      <c r="M6" s="114">
        <v>213.67</v>
      </c>
      <c r="N6" s="51">
        <f>COUNT(E6:M6)</f>
        <v>6</v>
      </c>
      <c r="O6" s="52">
        <f>STDEVA(E6:M6)/(SUM(E6:M6)/COUNTIF(E6:M6,"&gt;0"))</f>
        <v>0.11790986033669673</v>
      </c>
      <c r="P6" s="154">
        <f>1/N6*(SUM(E6:M6))</f>
        <v>206.44499999999999</v>
      </c>
      <c r="Q6" s="9">
        <v>193.12</v>
      </c>
      <c r="R6" s="9">
        <v>204.51400000000001</v>
      </c>
      <c r="S6" s="8">
        <v>195</v>
      </c>
      <c r="T6" s="73">
        <v>192.64</v>
      </c>
      <c r="U6" s="31">
        <f>P6</f>
        <v>206.44499999999999</v>
      </c>
    </row>
    <row r="7" spans="1:21" s="26" customFormat="1" ht="72.75" customHeight="1" x14ac:dyDescent="0.5">
      <c r="A7" s="34" t="s">
        <v>101</v>
      </c>
      <c r="B7" s="25" t="s">
        <v>9</v>
      </c>
      <c r="C7" s="25" t="s">
        <v>109</v>
      </c>
      <c r="D7" s="25" t="s">
        <v>103</v>
      </c>
      <c r="E7" s="109">
        <v>225</v>
      </c>
      <c r="F7" s="134">
        <v>250</v>
      </c>
      <c r="G7" s="134">
        <v>290</v>
      </c>
      <c r="H7" s="134">
        <v>240</v>
      </c>
      <c r="I7" s="134">
        <v>280</v>
      </c>
      <c r="J7" s="134"/>
      <c r="K7" s="127"/>
      <c r="L7" s="127">
        <v>201.5</v>
      </c>
      <c r="M7" s="114"/>
      <c r="N7" s="51">
        <f>COUNT(E7:M7)</f>
        <v>6</v>
      </c>
      <c r="O7" s="52">
        <f>STDEVA(E7:M7)/(SUM(E7:M7)/COUNTIF(E7:M7,"&gt;0"))</f>
        <v>0.13443907764353408</v>
      </c>
      <c r="P7" s="154">
        <f>1/N7*(SUM(E7:M7))</f>
        <v>247.75</v>
      </c>
      <c r="Q7" s="9">
        <v>242</v>
      </c>
      <c r="R7" s="9">
        <v>260</v>
      </c>
      <c r="S7" s="8">
        <v>243.33333333333331</v>
      </c>
      <c r="T7" s="73">
        <v>243.33</v>
      </c>
      <c r="U7" s="31">
        <f t="shared" ref="U7:U9" si="0">P7</f>
        <v>247.75</v>
      </c>
    </row>
    <row r="8" spans="1:21" s="26" customFormat="1" ht="72.75" customHeight="1" x14ac:dyDescent="0.5">
      <c r="A8" s="15" t="s">
        <v>101</v>
      </c>
      <c r="B8" s="16" t="s">
        <v>9</v>
      </c>
      <c r="C8" s="16" t="s">
        <v>104</v>
      </c>
      <c r="D8" s="16" t="s">
        <v>103</v>
      </c>
      <c r="E8" s="109">
        <v>205</v>
      </c>
      <c r="F8" s="134">
        <v>200</v>
      </c>
      <c r="G8" s="134">
        <v>250</v>
      </c>
      <c r="H8" s="134">
        <v>185</v>
      </c>
      <c r="I8" s="134">
        <v>215</v>
      </c>
      <c r="J8" s="134"/>
      <c r="K8" s="127"/>
      <c r="L8" s="127"/>
      <c r="M8" s="114">
        <v>213.67</v>
      </c>
      <c r="N8" s="51">
        <f>COUNT(E8:M8)</f>
        <v>6</v>
      </c>
      <c r="O8" s="52">
        <f>STDEVA(E8:M8)/(SUM(E8:M8)/COUNTIF(E8:M8,"&gt;0"))</f>
        <v>0.10309447254547488</v>
      </c>
      <c r="P8" s="154">
        <f>1/N8*(SUM(E8:M8))</f>
        <v>211.44499999999999</v>
      </c>
      <c r="Q8" s="9">
        <v>195.92</v>
      </c>
      <c r="R8" s="9">
        <v>198.25</v>
      </c>
      <c r="S8" s="8">
        <v>196.66666666666666</v>
      </c>
      <c r="T8" s="73">
        <v>196.39</v>
      </c>
      <c r="U8" s="31">
        <f t="shared" si="0"/>
        <v>211.44499999999999</v>
      </c>
    </row>
    <row r="9" spans="1:21" s="26" customFormat="1" ht="71.25" customHeight="1" x14ac:dyDescent="0.5">
      <c r="A9" s="34" t="s">
        <v>106</v>
      </c>
      <c r="B9" s="25" t="s">
        <v>9</v>
      </c>
      <c r="C9" s="25" t="s">
        <v>105</v>
      </c>
      <c r="D9" s="25" t="s">
        <v>102</v>
      </c>
      <c r="E9" s="109"/>
      <c r="F9" s="134"/>
      <c r="G9" s="134"/>
      <c r="H9" s="134">
        <v>190</v>
      </c>
      <c r="I9" s="134">
        <v>220</v>
      </c>
      <c r="J9" s="134"/>
      <c r="K9" s="127">
        <v>184.66</v>
      </c>
      <c r="L9" s="127"/>
      <c r="M9" s="114">
        <v>183.29</v>
      </c>
      <c r="N9" s="51">
        <f>COUNT(E9:M9)</f>
        <v>4</v>
      </c>
      <c r="O9" s="52">
        <f>STDEVA(E9:M9)/(SUM(E9:M9)/COUNTIF(E9:M9,"&gt;0"))</f>
        <v>8.8709626696159158E-2</v>
      </c>
      <c r="P9" s="154">
        <f>1/N9*(SUM(E9:M9))</f>
        <v>194.48749999999998</v>
      </c>
      <c r="Q9" s="9">
        <v>204.96</v>
      </c>
      <c r="R9" s="9">
        <v>211.83800000000002</v>
      </c>
      <c r="S9" s="8">
        <v>226.66666666666666</v>
      </c>
      <c r="T9" s="73">
        <v>182.34</v>
      </c>
      <c r="U9" s="31">
        <f t="shared" si="0"/>
        <v>194.48749999999998</v>
      </c>
    </row>
    <row r="10" spans="1:21" x14ac:dyDescent="0.4">
      <c r="A10" s="10" t="s">
        <v>411</v>
      </c>
      <c r="B10" s="10"/>
      <c r="C10" s="10"/>
      <c r="D10" s="10"/>
      <c r="Q10" s="50"/>
      <c r="R10" s="50"/>
      <c r="S10" s="50"/>
      <c r="T10" s="50"/>
      <c r="U10" s="50"/>
    </row>
    <row r="11" spans="1:21" x14ac:dyDescent="0.4">
      <c r="A11" s="10"/>
      <c r="B11" s="10"/>
      <c r="C11" s="10"/>
      <c r="D11" s="10"/>
    </row>
  </sheetData>
  <mergeCells count="11">
    <mergeCell ref="A1:U1"/>
    <mergeCell ref="U3:U4"/>
    <mergeCell ref="A3:A4"/>
    <mergeCell ref="B3:B4"/>
    <mergeCell ref="C3:C4"/>
    <mergeCell ref="D3:D4"/>
    <mergeCell ref="E3:M3"/>
    <mergeCell ref="N3:N4"/>
    <mergeCell ref="O3:O4"/>
    <mergeCell ref="P3:P4"/>
    <mergeCell ref="Q3:T3"/>
  </mergeCells>
  <conditionalFormatting sqref="Q5:U9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zoomScaleNormal="100" workbookViewId="0">
      <selection activeCell="Q3" sqref="Q3:Q4"/>
    </sheetView>
  </sheetViews>
  <sheetFormatPr defaultColWidth="9.1171875" defaultRowHeight="12.7" x14ac:dyDescent="0.4"/>
  <cols>
    <col min="1" max="1" width="14.1171875" style="1" customWidth="1"/>
    <col min="2" max="2" width="9.1171875" style="1"/>
    <col min="3" max="3" width="20.5859375" style="1" customWidth="1"/>
    <col min="4" max="4" width="18.703125" style="1" customWidth="1"/>
    <col min="5" max="8" width="10.703125" style="1" customWidth="1"/>
    <col min="9" max="9" width="11" style="1" customWidth="1"/>
    <col min="10" max="11" width="9.1171875" style="1"/>
    <col min="12" max="15" width="9.29296875" style="10" customWidth="1"/>
    <col min="16" max="16" width="14.1171875" style="10" customWidth="1"/>
    <col min="17" max="16384" width="9.1171875" style="1"/>
  </cols>
  <sheetData>
    <row r="1" spans="1:16" x14ac:dyDescent="0.4">
      <c r="A1" s="181" t="s">
        <v>365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:16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 t="s">
        <v>4</v>
      </c>
      <c r="J3" s="175" t="s">
        <v>5</v>
      </c>
      <c r="K3" s="182" t="s">
        <v>355</v>
      </c>
      <c r="L3" s="178" t="s">
        <v>10</v>
      </c>
      <c r="M3" s="179"/>
      <c r="N3" s="179"/>
      <c r="O3" s="180"/>
      <c r="P3" s="175" t="s">
        <v>362</v>
      </c>
    </row>
    <row r="4" spans="1:16" s="10" customFormat="1" ht="50.7" x14ac:dyDescent="0.4">
      <c r="A4" s="175"/>
      <c r="B4" s="175"/>
      <c r="C4" s="175"/>
      <c r="D4" s="175"/>
      <c r="E4" s="116" t="s">
        <v>390</v>
      </c>
      <c r="F4" s="116" t="s">
        <v>401</v>
      </c>
      <c r="G4" s="116" t="s">
        <v>418</v>
      </c>
      <c r="H4" s="115" t="s">
        <v>405</v>
      </c>
      <c r="I4" s="175"/>
      <c r="J4" s="175"/>
      <c r="K4" s="182"/>
      <c r="L4" s="53" t="s">
        <v>11</v>
      </c>
      <c r="M4" s="14" t="s">
        <v>12</v>
      </c>
      <c r="N4" s="14" t="s">
        <v>13</v>
      </c>
      <c r="O4" s="14" t="s">
        <v>356</v>
      </c>
      <c r="P4" s="175"/>
    </row>
    <row r="5" spans="1:16" s="33" customFormat="1" ht="53.25" customHeight="1" x14ac:dyDescent="0.5">
      <c r="A5" s="2" t="s">
        <v>196</v>
      </c>
      <c r="B5" s="2" t="s">
        <v>197</v>
      </c>
      <c r="C5" s="2" t="s">
        <v>199</v>
      </c>
      <c r="D5" s="2" t="s">
        <v>198</v>
      </c>
      <c r="E5" s="134">
        <v>8.6</v>
      </c>
      <c r="F5" s="134">
        <v>8.3000000000000007</v>
      </c>
      <c r="G5" s="134">
        <v>6.9</v>
      </c>
      <c r="H5" s="118">
        <v>7.15</v>
      </c>
      <c r="I5" s="51">
        <f t="shared" ref="I5" si="0">COUNT(E5:H5)</f>
        <v>4</v>
      </c>
      <c r="J5" s="52">
        <f>STDEVA(E5:H5)/(SUM(E5:H5)/COUNTIF(E5:H5,"&gt;0"))</f>
        <v>0.10830739130847111</v>
      </c>
      <c r="K5" s="154">
        <f>1/I5*(SUM(E5:H5))</f>
        <v>7.7374999999999989</v>
      </c>
      <c r="L5" s="9">
        <v>8.42</v>
      </c>
      <c r="M5" s="9">
        <v>7.7249999999999996</v>
      </c>
      <c r="N5" s="8">
        <v>8.0749999999999993</v>
      </c>
      <c r="O5" s="72">
        <v>8.43</v>
      </c>
      <c r="P5" s="31">
        <f>K5</f>
        <v>7.7374999999999989</v>
      </c>
    </row>
    <row r="10" spans="1:16" ht="12.75" x14ac:dyDescent="0.2">
      <c r="C10" s="26"/>
    </row>
  </sheetData>
  <mergeCells count="11">
    <mergeCell ref="A1:P1"/>
    <mergeCell ref="P3:P4"/>
    <mergeCell ref="A3:A4"/>
    <mergeCell ref="B3:B4"/>
    <mergeCell ref="C3:C4"/>
    <mergeCell ref="D3:D4"/>
    <mergeCell ref="E3:H3"/>
    <mergeCell ref="I3:I4"/>
    <mergeCell ref="J3:J4"/>
    <mergeCell ref="K3:K4"/>
    <mergeCell ref="L3:O3"/>
  </mergeCells>
  <conditionalFormatting sqref="L5:P5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zoomScaleNormal="100" workbookViewId="0">
      <selection activeCell="R6" sqref="R6"/>
    </sheetView>
  </sheetViews>
  <sheetFormatPr defaultColWidth="9.1171875" defaultRowHeight="12.7" x14ac:dyDescent="0.4"/>
  <cols>
    <col min="1" max="1" width="22.87890625" style="1" customWidth="1"/>
    <col min="2" max="2" width="9.1171875" style="1"/>
    <col min="3" max="3" width="31.703125" style="1" customWidth="1"/>
    <col min="4" max="4" width="18.29296875" style="1" customWidth="1"/>
    <col min="5" max="8" width="10.703125" style="1" customWidth="1"/>
    <col min="9" max="9" width="10.703125" style="82" customWidth="1"/>
    <col min="10" max="11" width="9.1171875" style="1"/>
    <col min="12" max="12" width="11.703125" style="1" customWidth="1"/>
    <col min="13" max="16" width="9.1171875" style="10" customWidth="1"/>
    <col min="17" max="17" width="14.87890625" style="10" customWidth="1"/>
    <col min="18" max="16384" width="9.1171875" style="1"/>
  </cols>
  <sheetData>
    <row r="1" spans="1:17" x14ac:dyDescent="0.4">
      <c r="A1" s="181" t="s">
        <v>366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3" spans="1:17" s="10" customFormat="1" ht="12.75" customHeight="1" x14ac:dyDescent="0.4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 t="s">
        <v>4</v>
      </c>
      <c r="K3" s="175" t="s">
        <v>5</v>
      </c>
      <c r="L3" s="182" t="s">
        <v>355</v>
      </c>
      <c r="M3" s="178" t="s">
        <v>10</v>
      </c>
      <c r="N3" s="179"/>
      <c r="O3" s="179"/>
      <c r="P3" s="180"/>
      <c r="Q3" s="175" t="s">
        <v>362</v>
      </c>
    </row>
    <row r="4" spans="1:17" s="10" customFormat="1" ht="50.7" x14ac:dyDescent="0.4">
      <c r="A4" s="175"/>
      <c r="B4" s="175"/>
      <c r="C4" s="175"/>
      <c r="D4" s="175"/>
      <c r="E4" s="116" t="s">
        <v>401</v>
      </c>
      <c r="F4" s="116" t="s">
        <v>387</v>
      </c>
      <c r="G4" s="116" t="s">
        <v>350</v>
      </c>
      <c r="H4" s="116" t="s">
        <v>416</v>
      </c>
      <c r="I4" s="115" t="s">
        <v>404</v>
      </c>
      <c r="J4" s="175"/>
      <c r="K4" s="175"/>
      <c r="L4" s="182"/>
      <c r="M4" s="53" t="s">
        <v>11</v>
      </c>
      <c r="N4" s="14" t="s">
        <v>12</v>
      </c>
      <c r="O4" s="14" t="s">
        <v>13</v>
      </c>
      <c r="P4" s="14" t="s">
        <v>356</v>
      </c>
      <c r="Q4" s="175"/>
    </row>
    <row r="5" spans="1:17" s="26" customFormat="1" ht="63.75" customHeight="1" x14ac:dyDescent="0.5">
      <c r="A5" s="2" t="s">
        <v>101</v>
      </c>
      <c r="B5" s="23" t="s">
        <v>9</v>
      </c>
      <c r="C5" s="23" t="s">
        <v>110</v>
      </c>
      <c r="D5" s="23" t="s">
        <v>102</v>
      </c>
      <c r="E5" s="134">
        <v>350</v>
      </c>
      <c r="F5" s="134">
        <v>480</v>
      </c>
      <c r="G5" s="134"/>
      <c r="H5" s="134">
        <v>329.99</v>
      </c>
      <c r="I5" s="114"/>
      <c r="J5" s="51">
        <f>COUNT(E5:I5)</f>
        <v>3</v>
      </c>
      <c r="K5" s="52">
        <f>STDEVA(E5:I5)/(SUM(E5:I5)/COUNTIF(E5:I5,"&gt;0"))</f>
        <v>0.21064515323723121</v>
      </c>
      <c r="L5" s="154">
        <f>1/J5*(SUM(E5:I5))</f>
        <v>386.6633333333333</v>
      </c>
      <c r="M5" s="7">
        <v>392.17</v>
      </c>
      <c r="N5" s="7">
        <v>393.40999999999997</v>
      </c>
      <c r="O5" s="8">
        <v>379.99333333333334</v>
      </c>
      <c r="P5" s="72">
        <v>376.67</v>
      </c>
      <c r="Q5" s="31">
        <f>L5</f>
        <v>386.6633333333333</v>
      </c>
    </row>
    <row r="6" spans="1:17" s="26" customFormat="1" ht="65.25" customHeight="1" x14ac:dyDescent="0.5">
      <c r="A6" s="2" t="s">
        <v>101</v>
      </c>
      <c r="B6" s="23" t="s">
        <v>9</v>
      </c>
      <c r="C6" s="23" t="s">
        <v>111</v>
      </c>
      <c r="D6" s="23" t="s">
        <v>102</v>
      </c>
      <c r="E6" s="134">
        <v>400</v>
      </c>
      <c r="F6" s="134">
        <v>590</v>
      </c>
      <c r="G6" s="134">
        <v>350</v>
      </c>
      <c r="H6" s="134">
        <v>399</v>
      </c>
      <c r="I6" s="114">
        <v>474.42</v>
      </c>
      <c r="J6" s="51">
        <f>COUNT(E6:I6)</f>
        <v>5</v>
      </c>
      <c r="K6" s="52">
        <f>STDEVA(E6:I6)/(SUM(E6:I6)/COUNTIF(E6:I6,"&gt;0"))</f>
        <v>0.21139489436169795</v>
      </c>
      <c r="L6" s="154">
        <f>1/J6*(SUM(E6:I6))</f>
        <v>442.68400000000003</v>
      </c>
      <c r="M6" s="7">
        <v>434.95</v>
      </c>
      <c r="N6" s="7">
        <v>433.40999999999997</v>
      </c>
      <c r="O6" s="8">
        <v>408.59666666666664</v>
      </c>
      <c r="P6" s="73">
        <v>437.48</v>
      </c>
      <c r="Q6" s="31">
        <f>L6</f>
        <v>442.68400000000003</v>
      </c>
    </row>
    <row r="7" spans="1:17" ht="12.75" x14ac:dyDescent="0.2">
      <c r="A7" s="10"/>
      <c r="B7" s="10"/>
      <c r="C7" s="10"/>
      <c r="D7" s="10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6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="85" zoomScaleNormal="85" workbookViewId="0">
      <selection activeCell="R8" sqref="R8"/>
    </sheetView>
  </sheetViews>
  <sheetFormatPr defaultColWidth="9.1171875" defaultRowHeight="12.7" x14ac:dyDescent="0.5"/>
  <cols>
    <col min="1" max="1" width="18" style="38" customWidth="1"/>
    <col min="2" max="2" width="9.1171875" style="38"/>
    <col min="3" max="3" width="25.29296875" style="38" customWidth="1"/>
    <col min="4" max="4" width="31.703125" style="38" customWidth="1"/>
    <col min="5" max="7" width="10.703125" style="38" customWidth="1"/>
    <col min="8" max="9" width="10.703125" style="84" customWidth="1"/>
    <col min="10" max="11" width="9.1171875" style="38"/>
    <col min="12" max="12" width="9.29296875" style="38" customWidth="1"/>
    <col min="13" max="16" width="10" style="37" customWidth="1"/>
    <col min="17" max="17" width="15.5859375" style="37" customWidth="1"/>
    <col min="18" max="16384" width="9.1171875" style="38"/>
  </cols>
  <sheetData>
    <row r="1" spans="1:17" x14ac:dyDescent="0.5">
      <c r="A1" s="183" t="s">
        <v>367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3" spans="1:17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 t="s">
        <v>4</v>
      </c>
      <c r="K3" s="175" t="s">
        <v>5</v>
      </c>
      <c r="L3" s="182" t="s">
        <v>354</v>
      </c>
      <c r="M3" s="178" t="s">
        <v>10</v>
      </c>
      <c r="N3" s="179"/>
      <c r="O3" s="179"/>
      <c r="P3" s="180"/>
      <c r="Q3" s="175" t="s">
        <v>362</v>
      </c>
    </row>
    <row r="4" spans="1:17" s="95" customFormat="1" ht="50.7" x14ac:dyDescent="0.5">
      <c r="A4" s="175"/>
      <c r="B4" s="175"/>
      <c r="C4" s="175"/>
      <c r="D4" s="175"/>
      <c r="E4" s="116" t="s">
        <v>401</v>
      </c>
      <c r="F4" s="116" t="s">
        <v>390</v>
      </c>
      <c r="G4" s="116" t="s">
        <v>350</v>
      </c>
      <c r="H4" s="137" t="s">
        <v>417</v>
      </c>
      <c r="I4" s="115" t="s">
        <v>427</v>
      </c>
      <c r="J4" s="175"/>
      <c r="K4" s="175"/>
      <c r="L4" s="182"/>
      <c r="M4" s="92" t="s">
        <v>353</v>
      </c>
      <c r="N4" s="14" t="s">
        <v>12</v>
      </c>
      <c r="O4" s="14" t="s">
        <v>13</v>
      </c>
      <c r="P4" s="14" t="s">
        <v>356</v>
      </c>
      <c r="Q4" s="175"/>
    </row>
    <row r="5" spans="1:17" ht="77.25" customHeight="1" x14ac:dyDescent="0.5">
      <c r="A5" s="2" t="s">
        <v>112</v>
      </c>
      <c r="B5" s="23" t="s">
        <v>9</v>
      </c>
      <c r="C5" s="23" t="s">
        <v>117</v>
      </c>
      <c r="D5" s="23" t="s">
        <v>113</v>
      </c>
      <c r="E5" s="138">
        <v>420</v>
      </c>
      <c r="F5" s="134">
        <v>400</v>
      </c>
      <c r="G5" s="134">
        <v>300</v>
      </c>
      <c r="H5" s="117">
        <v>468.85</v>
      </c>
      <c r="I5" s="114">
        <v>501.21</v>
      </c>
      <c r="J5" s="51">
        <f>COUNT(E5:I5)</f>
        <v>5</v>
      </c>
      <c r="K5" s="52">
        <f>STDEVA(E5:I5)/(SUM(E5:I5)/COUNTIF(E5:I5,"&gt;0"))</f>
        <v>0.18438234404138956</v>
      </c>
      <c r="L5" s="154">
        <f>1/J5*(SUM(E5:I5))</f>
        <v>418.012</v>
      </c>
      <c r="M5" s="7">
        <v>410.65</v>
      </c>
      <c r="N5" s="7">
        <v>383.33333333333331</v>
      </c>
      <c r="O5" s="55">
        <v>383.33333333333331</v>
      </c>
      <c r="P5" s="72">
        <v>410</v>
      </c>
      <c r="Q5" s="31">
        <f>L5</f>
        <v>418.012</v>
      </c>
    </row>
    <row r="6" spans="1:17" ht="77.25" customHeight="1" x14ac:dyDescent="0.5">
      <c r="A6" s="2" t="s">
        <v>112</v>
      </c>
      <c r="B6" s="23" t="s">
        <v>9</v>
      </c>
      <c r="C6" s="23" t="s">
        <v>118</v>
      </c>
      <c r="D6" s="23" t="s">
        <v>113</v>
      </c>
      <c r="E6" s="139">
        <v>540</v>
      </c>
      <c r="F6" s="134">
        <v>520</v>
      </c>
      <c r="G6" s="134">
        <v>330</v>
      </c>
      <c r="H6" s="117">
        <v>484</v>
      </c>
      <c r="I6" s="114">
        <v>511.25</v>
      </c>
      <c r="J6" s="51">
        <f>COUNT(E6:I6)</f>
        <v>5</v>
      </c>
      <c r="K6" s="52">
        <f>STDEVA(E6:I6)/(SUM(E6:I6)/COUNTIF(E6:I6,"&gt;0"))</f>
        <v>0.1774031050130338</v>
      </c>
      <c r="L6" s="154">
        <f>1/J6*(SUM(E6:I6))</f>
        <v>477.05</v>
      </c>
      <c r="M6" s="7"/>
      <c r="N6" s="7">
        <v>461.02249999999998</v>
      </c>
      <c r="O6" s="55">
        <v>450</v>
      </c>
      <c r="P6" s="73">
        <v>467.08</v>
      </c>
      <c r="Q6" s="31">
        <f t="shared" ref="Q6:Q9" si="0">L6</f>
        <v>477.05</v>
      </c>
    </row>
    <row r="7" spans="1:17" ht="77.25" customHeight="1" x14ac:dyDescent="0.5">
      <c r="A7" s="36" t="s">
        <v>112</v>
      </c>
      <c r="B7" s="28" t="s">
        <v>9</v>
      </c>
      <c r="C7" s="28" t="s">
        <v>119</v>
      </c>
      <c r="D7" s="28" t="s">
        <v>113</v>
      </c>
      <c r="E7" s="139">
        <v>480</v>
      </c>
      <c r="F7" s="134">
        <v>500</v>
      </c>
      <c r="G7" s="134">
        <v>300</v>
      </c>
      <c r="H7" s="117">
        <v>372</v>
      </c>
      <c r="I7" s="114">
        <v>419.19</v>
      </c>
      <c r="J7" s="51">
        <f>COUNT(E7:I7)</f>
        <v>5</v>
      </c>
      <c r="K7" s="52">
        <f>STDEVA(E7:I7)/(SUM(E7:I7)/COUNTIF(E7:I7,"&gt;0"))</f>
        <v>0.19663440350473702</v>
      </c>
      <c r="L7" s="154">
        <f>1/J7*(SUM(E7:I7))</f>
        <v>414.23800000000006</v>
      </c>
      <c r="M7" s="7">
        <v>383.14</v>
      </c>
      <c r="N7" s="7">
        <v>420.44499999999999</v>
      </c>
      <c r="O7" s="55">
        <v>416.66666666666663</v>
      </c>
      <c r="P7" s="73">
        <v>409.75</v>
      </c>
      <c r="Q7" s="31">
        <f t="shared" si="0"/>
        <v>414.23800000000006</v>
      </c>
    </row>
    <row r="8" spans="1:17" ht="77.25" customHeight="1" x14ac:dyDescent="0.5">
      <c r="A8" s="36" t="s">
        <v>112</v>
      </c>
      <c r="B8" s="28" t="s">
        <v>9</v>
      </c>
      <c r="C8" s="28" t="s">
        <v>120</v>
      </c>
      <c r="D8" s="28" t="s">
        <v>113</v>
      </c>
      <c r="E8" s="139">
        <v>500</v>
      </c>
      <c r="F8" s="134">
        <v>500</v>
      </c>
      <c r="G8" s="134">
        <v>310</v>
      </c>
      <c r="H8" s="117">
        <v>379.8</v>
      </c>
      <c r="I8" s="114">
        <v>419.19</v>
      </c>
      <c r="J8" s="51">
        <f>COUNT(E8:I8)</f>
        <v>5</v>
      </c>
      <c r="K8" s="52">
        <f>STDEVA(E8:I8)/(SUM(E8:I8)/COUNTIF(E8:I8,"&gt;0"))</f>
        <v>0.19297132777244444</v>
      </c>
      <c r="L8" s="154">
        <f>1/J8*(SUM(E8:I8))</f>
        <v>421.798</v>
      </c>
      <c r="M8" s="42">
        <v>438.14</v>
      </c>
      <c r="N8" s="42">
        <v>462.94499999999999</v>
      </c>
      <c r="O8" s="55">
        <v>436.66666666666663</v>
      </c>
      <c r="P8" s="90">
        <v>403.08</v>
      </c>
      <c r="Q8" s="31">
        <f t="shared" si="0"/>
        <v>421.798</v>
      </c>
    </row>
    <row r="9" spans="1:17" ht="56.25" customHeight="1" x14ac:dyDescent="0.5">
      <c r="A9" s="36" t="s">
        <v>116</v>
      </c>
      <c r="B9" s="28" t="s">
        <v>9</v>
      </c>
      <c r="C9" s="28" t="s">
        <v>114</v>
      </c>
      <c r="D9" s="28" t="s">
        <v>115</v>
      </c>
      <c r="E9" s="139"/>
      <c r="F9" s="134">
        <v>600</v>
      </c>
      <c r="G9" s="134">
        <v>560</v>
      </c>
      <c r="H9" s="117">
        <v>625</v>
      </c>
      <c r="I9" s="114">
        <v>610.54999999999995</v>
      </c>
      <c r="J9" s="51">
        <f>COUNT(E9:I9)</f>
        <v>4</v>
      </c>
      <c r="K9" s="52">
        <f>STDEVA(E9:I9)/(SUM(E9:I9)/COUNTIF(E9:I9,"&gt;0"))</f>
        <v>4.6547679752360072E-2</v>
      </c>
      <c r="L9" s="154">
        <f>1/J9*(SUM(E9:I9))</f>
        <v>598.88750000000005</v>
      </c>
      <c r="M9" s="9">
        <v>522.64</v>
      </c>
      <c r="N9" s="9">
        <v>554.74</v>
      </c>
      <c r="O9" s="8">
        <v>569.16</v>
      </c>
      <c r="P9" s="72">
        <v>599.33000000000004</v>
      </c>
      <c r="Q9" s="31">
        <f t="shared" si="0"/>
        <v>598.88750000000005</v>
      </c>
    </row>
    <row r="10" spans="1:17" x14ac:dyDescent="0.5">
      <c r="A10" s="37"/>
      <c r="B10" s="37"/>
      <c r="C10" s="37"/>
      <c r="D10" s="37"/>
    </row>
    <row r="11" spans="1:17" x14ac:dyDescent="0.5">
      <c r="A11" s="37"/>
      <c r="B11" s="37"/>
      <c r="C11" s="37"/>
      <c r="D11" s="37"/>
    </row>
    <row r="12" spans="1:17" x14ac:dyDescent="0.5">
      <c r="A12" s="37"/>
      <c r="B12" s="37"/>
      <c r="C12" s="37"/>
      <c r="D12" s="37"/>
    </row>
    <row r="13" spans="1:17" x14ac:dyDescent="0.5">
      <c r="A13" s="37"/>
      <c r="B13" s="37"/>
      <c r="C13" s="37"/>
      <c r="D13" s="37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9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zoomScale="85" zoomScaleNormal="85" workbookViewId="0">
      <selection activeCell="R6" sqref="R6"/>
    </sheetView>
  </sheetViews>
  <sheetFormatPr defaultColWidth="9.1171875" defaultRowHeight="12.7" x14ac:dyDescent="0.5"/>
  <cols>
    <col min="1" max="1" width="18" style="38" customWidth="1"/>
    <col min="2" max="2" width="9.1171875" style="38"/>
    <col min="3" max="4" width="31.703125" style="38" customWidth="1"/>
    <col min="5" max="8" width="10.87890625" style="38" customWidth="1"/>
    <col min="9" max="9" width="10.87890625" style="84" customWidth="1"/>
    <col min="10" max="11" width="9.1171875" style="38"/>
    <col min="12" max="12" width="11" style="38" customWidth="1"/>
    <col min="13" max="16" width="11" style="37" customWidth="1"/>
    <col min="17" max="17" width="15.5859375" style="37" customWidth="1"/>
    <col min="18" max="16384" width="9.1171875" style="38"/>
  </cols>
  <sheetData>
    <row r="1" spans="1:17" x14ac:dyDescent="0.5">
      <c r="A1" s="183" t="s">
        <v>368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3" spans="1:17" s="95" customFormat="1" ht="12.75" customHeight="1" x14ac:dyDescent="0.5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6</v>
      </c>
      <c r="F3" s="175"/>
      <c r="G3" s="175"/>
      <c r="H3" s="175"/>
      <c r="I3" s="175"/>
      <c r="J3" s="175" t="s">
        <v>4</v>
      </c>
      <c r="K3" s="175" t="s">
        <v>5</v>
      </c>
      <c r="L3" s="182" t="s">
        <v>355</v>
      </c>
      <c r="M3" s="178" t="s">
        <v>10</v>
      </c>
      <c r="N3" s="179"/>
      <c r="O3" s="179"/>
      <c r="P3" s="180"/>
      <c r="Q3" s="175" t="s">
        <v>360</v>
      </c>
    </row>
    <row r="4" spans="1:17" s="95" customFormat="1" ht="50.7" x14ac:dyDescent="0.5">
      <c r="A4" s="175"/>
      <c r="B4" s="175"/>
      <c r="C4" s="175"/>
      <c r="D4" s="175"/>
      <c r="E4" s="116" t="s">
        <v>390</v>
      </c>
      <c r="F4" s="116" t="s">
        <v>401</v>
      </c>
      <c r="G4" s="116" t="s">
        <v>350</v>
      </c>
      <c r="H4" s="116" t="s">
        <v>419</v>
      </c>
      <c r="I4" s="115" t="s">
        <v>406</v>
      </c>
      <c r="J4" s="175"/>
      <c r="K4" s="175"/>
      <c r="L4" s="182"/>
      <c r="M4" s="92" t="s">
        <v>11</v>
      </c>
      <c r="N4" s="14" t="s">
        <v>12</v>
      </c>
      <c r="O4" s="14" t="s">
        <v>13</v>
      </c>
      <c r="P4" s="14" t="s">
        <v>356</v>
      </c>
      <c r="Q4" s="175"/>
    </row>
    <row r="5" spans="1:17" ht="76" x14ac:dyDescent="0.5">
      <c r="A5" s="2" t="s">
        <v>121</v>
      </c>
      <c r="B5" s="23" t="s">
        <v>9</v>
      </c>
      <c r="C5" s="23" t="s">
        <v>147</v>
      </c>
      <c r="D5" s="23" t="s">
        <v>122</v>
      </c>
      <c r="E5" s="138">
        <v>650</v>
      </c>
      <c r="F5" s="138">
        <v>670</v>
      </c>
      <c r="G5" s="138">
        <v>300</v>
      </c>
      <c r="H5" s="134"/>
      <c r="I5" s="114">
        <v>548.98</v>
      </c>
      <c r="J5" s="51">
        <f>COUNT(E5:I5)</f>
        <v>4</v>
      </c>
      <c r="K5" s="52">
        <f>STDEVA(E5:I5)/(SUM(E5:I5)/COUNTIF(E5:I5,"&gt;0"))</f>
        <v>0.31343995939085806</v>
      </c>
      <c r="L5" s="132">
        <f>1/J5*(SUM(E5:I5))</f>
        <v>542.245</v>
      </c>
      <c r="M5" s="42">
        <v>509.37</v>
      </c>
      <c r="N5" s="42">
        <v>525.995</v>
      </c>
      <c r="O5" s="55">
        <v>527.5</v>
      </c>
      <c r="P5" s="74">
        <v>543.53</v>
      </c>
      <c r="Q5" s="119">
        <f>L5</f>
        <v>542.245</v>
      </c>
    </row>
    <row r="6" spans="1:17" ht="76" x14ac:dyDescent="0.5">
      <c r="A6" s="2" t="s">
        <v>121</v>
      </c>
      <c r="B6" s="2" t="s">
        <v>9</v>
      </c>
      <c r="C6" s="2" t="s">
        <v>148</v>
      </c>
      <c r="D6" s="2" t="s">
        <v>122</v>
      </c>
      <c r="E6" s="139">
        <v>580</v>
      </c>
      <c r="F6" s="139">
        <v>750</v>
      </c>
      <c r="G6" s="139">
        <v>310</v>
      </c>
      <c r="H6" s="134">
        <v>584.58000000000004</v>
      </c>
      <c r="I6" s="114">
        <v>548.98</v>
      </c>
      <c r="J6" s="51">
        <f>COUNT(E6:I6)</f>
        <v>5</v>
      </c>
      <c r="K6" s="52">
        <f>STDEVA(E6:I6)/(SUM(E6:I6)/COUNTIF(E6:I6,"&gt;0"))</f>
        <v>0.2844468679639004</v>
      </c>
      <c r="L6" s="132">
        <f>1/J6*(SUM(E6:I6))</f>
        <v>554.71199999999999</v>
      </c>
      <c r="M6" s="9">
        <v>535.78</v>
      </c>
      <c r="N6" s="9">
        <v>521.52499999999998</v>
      </c>
      <c r="O6" s="8">
        <v>516.78</v>
      </c>
      <c r="P6" s="72">
        <v>552.17999999999995</v>
      </c>
      <c r="Q6" s="31">
        <f>L6</f>
        <v>554.71199999999999</v>
      </c>
    </row>
    <row r="7" spans="1:17" ht="12.75" x14ac:dyDescent="0.25">
      <c r="A7" s="37"/>
      <c r="B7" s="37"/>
      <c r="C7" s="37"/>
      <c r="D7" s="37"/>
    </row>
    <row r="8" spans="1:17" ht="12.75" x14ac:dyDescent="0.25">
      <c r="A8" s="37"/>
      <c r="B8" s="37"/>
      <c r="C8" s="37"/>
      <c r="D8" s="37"/>
    </row>
    <row r="9" spans="1:17" ht="12.75" x14ac:dyDescent="0.25">
      <c r="A9" s="37"/>
      <c r="B9" s="37"/>
      <c r="C9" s="37"/>
      <c r="D9" s="37"/>
    </row>
    <row r="10" spans="1:17" ht="12.75" x14ac:dyDescent="0.25">
      <c r="A10" s="37"/>
      <c r="B10" s="37"/>
      <c r="C10" s="37"/>
      <c r="D10" s="37"/>
    </row>
  </sheetData>
  <mergeCells count="11">
    <mergeCell ref="A1:Q1"/>
    <mergeCell ref="Q3:Q4"/>
    <mergeCell ref="A3:A4"/>
    <mergeCell ref="B3:B4"/>
    <mergeCell ref="C3:C4"/>
    <mergeCell ref="D3:D4"/>
    <mergeCell ref="E3:I3"/>
    <mergeCell ref="J3:J4"/>
    <mergeCell ref="K3:K4"/>
    <mergeCell ref="L3:L4"/>
    <mergeCell ref="M3:P3"/>
  </mergeCells>
  <conditionalFormatting sqref="M5:Q6">
    <cfRule type="iconSet" priority="1">
      <iconSet iconSet="5Arrows">
        <cfvo type="percent" val="0"/>
        <cfvo type="percent" val="1"/>
        <cfvo type="percent" val="40"/>
        <cfvo type="percent" val="60"/>
        <cfvo type="percent" val="99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Содержание</vt:lpstr>
      <vt:lpstr>1.Хлеб</vt:lpstr>
      <vt:lpstr>2.Изделия хлебобулочные</vt:lpstr>
      <vt:lpstr>3.Мясо</vt:lpstr>
      <vt:lpstr>4.Мясо кур</vt:lpstr>
      <vt:lpstr>5.Яйцо</vt:lpstr>
      <vt:lpstr>6.Мясо индеек</vt:lpstr>
      <vt:lpstr>7.Колбаса</vt:lpstr>
      <vt:lpstr>8.Консервы мясо</vt:lpstr>
      <vt:lpstr>9.Молоко</vt:lpstr>
      <vt:lpstr>10.МолокоУльтра</vt:lpstr>
      <vt:lpstr>11.Кефир и пр</vt:lpstr>
      <vt:lpstr>12.Сметана</vt:lpstr>
      <vt:lpstr>13.Творог</vt:lpstr>
      <vt:lpstr>14.Масло</vt:lpstr>
      <vt:lpstr>15.Сыр</vt:lpstr>
      <vt:lpstr>16.Рыба</vt:lpstr>
      <vt:lpstr>17.Консервы рыба</vt:lpstr>
      <vt:lpstr>18.Фрукты</vt:lpstr>
      <vt:lpstr>19.Овощи</vt:lpstr>
      <vt:lpstr>20.Картофель</vt:lpstr>
      <vt:lpstr>21.Переработка</vt:lpstr>
      <vt:lpstr>22.Мукомол</vt:lpstr>
      <vt:lpstr>23.Макароны</vt:lpstr>
      <vt:lpstr>24.Кондитерские</vt:lpstr>
      <vt:lpstr>25.Прочее</vt:lpstr>
      <vt:lpstr>'21.Переработка'!Заголовки_для_печати</vt:lpstr>
      <vt:lpstr>'22.Мукомол'!Заголовки_для_печати</vt:lpstr>
      <vt:lpstr>'25.Прочее'!Заголовки_для_печати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rybalko_ov</cp:lastModifiedBy>
  <cp:lastPrinted>2023-07-04T14:14:17Z</cp:lastPrinted>
  <dcterms:created xsi:type="dcterms:W3CDTF">2023-03-09T06:52:19Z</dcterms:created>
  <dcterms:modified xsi:type="dcterms:W3CDTF">2023-07-05T06:41:28Z</dcterms:modified>
</cp:coreProperties>
</file>